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GoogleDriveNovo\00 PROJETOS\01 PartilhaPública\00 - Modelos\27 - Pessoas_Trabalho_Suplementar_Mod27_v01_20240523_BMAM\"/>
    </mc:Choice>
  </mc:AlternateContent>
  <xr:revisionPtr revIDLastSave="0" documentId="13_ncr:1_{615451AF-9EF0-46F4-A0EE-3DED2F6F688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otal Trabalho Suplementar" sheetId="28" r:id="rId1"/>
    <sheet name="Opções" sheetId="30" r:id="rId2"/>
  </sheets>
  <definedNames>
    <definedName name="_xlnm.Print_Titles" localSheetId="0">'Total Trabalho Suplementar'!$30:$32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9" i="28" l="1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M22" i="28"/>
  <c r="M20" i="28"/>
  <c r="M18" i="28"/>
  <c r="M28" i="28" l="1"/>
  <c r="L74" i="28"/>
  <c r="L76" i="28"/>
  <c r="L77" i="28"/>
  <c r="L78" i="28"/>
  <c r="L79" i="28"/>
  <c r="L80" i="28"/>
  <c r="L81" i="28"/>
  <c r="L82" i="28"/>
  <c r="L83" i="28"/>
  <c r="L84" i="28"/>
  <c r="L85" i="28"/>
  <c r="L86" i="28"/>
  <c r="L87" i="28"/>
  <c r="L88" i="28"/>
  <c r="L89" i="28"/>
  <c r="L90" i="28"/>
  <c r="L91" i="28"/>
  <c r="L92" i="28"/>
  <c r="L93" i="28"/>
  <c r="L96" i="28"/>
  <c r="L102" i="28"/>
  <c r="L103" i="28"/>
  <c r="L104" i="28"/>
  <c r="L105" i="28"/>
  <c r="L106" i="28"/>
  <c r="L107" i="28"/>
  <c r="L108" i="28"/>
  <c r="L109" i="28"/>
  <c r="H67" i="28"/>
  <c r="L67" i="28" s="1"/>
  <c r="H65" i="28"/>
  <c r="K74" i="28"/>
  <c r="K75" i="28"/>
  <c r="L75" i="28" s="1"/>
  <c r="K76" i="28"/>
  <c r="K77" i="28"/>
  <c r="K78" i="28"/>
  <c r="K79" i="28"/>
  <c r="K80" i="28"/>
  <c r="K82" i="28"/>
  <c r="K83" i="28"/>
  <c r="K84" i="28"/>
  <c r="K85" i="28"/>
  <c r="K86" i="28"/>
  <c r="K87" i="28"/>
  <c r="K88" i="28"/>
  <c r="K89" i="28"/>
  <c r="K90" i="28"/>
  <c r="K91" i="28"/>
  <c r="K92" i="28"/>
  <c r="K93" i="28"/>
  <c r="K94" i="28"/>
  <c r="L94" i="28" s="1"/>
  <c r="K95" i="28"/>
  <c r="L95" i="28" s="1"/>
  <c r="K96" i="28"/>
  <c r="K97" i="28"/>
  <c r="L97" i="28" s="1"/>
  <c r="K98" i="28"/>
  <c r="L98" i="28" s="1"/>
  <c r="K99" i="28"/>
  <c r="L99" i="28" s="1"/>
  <c r="K100" i="28"/>
  <c r="L100" i="28" s="1"/>
  <c r="K101" i="28"/>
  <c r="L101" i="28" s="1"/>
  <c r="K102" i="28"/>
  <c r="K103" i="28"/>
  <c r="K104" i="28"/>
  <c r="K105" i="28"/>
  <c r="K106" i="28"/>
  <c r="K107" i="28"/>
  <c r="K108" i="28"/>
  <c r="K109" i="28"/>
  <c r="L62" i="28"/>
  <c r="L69" i="28"/>
  <c r="L73" i="28"/>
  <c r="L110" i="28"/>
  <c r="L111" i="28"/>
  <c r="L112" i="28"/>
  <c r="L113" i="28"/>
  <c r="L114" i="28"/>
  <c r="L115" i="28"/>
  <c r="L116" i="28"/>
  <c r="L117" i="28"/>
  <c r="L118" i="28"/>
  <c r="L119" i="28"/>
  <c r="L120" i="28"/>
  <c r="L121" i="28"/>
  <c r="L122" i="28"/>
  <c r="L123" i="28"/>
  <c r="L124" i="28"/>
  <c r="L125" i="28"/>
  <c r="L126" i="28"/>
  <c r="L127" i="28"/>
  <c r="L128" i="28"/>
  <c r="L129" i="28"/>
  <c r="L130" i="28"/>
  <c r="L131" i="28"/>
  <c r="L132" i="28"/>
  <c r="L133" i="28"/>
  <c r="L134" i="28"/>
  <c r="L135" i="28"/>
  <c r="L136" i="28"/>
  <c r="L137" i="28"/>
  <c r="L138" i="28"/>
  <c r="L1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55" i="28"/>
  <c r="K56" i="28"/>
  <c r="K57" i="28"/>
  <c r="K58" i="28"/>
  <c r="K59" i="28"/>
  <c r="K60" i="28"/>
  <c r="K61" i="28"/>
  <c r="K62" i="28"/>
  <c r="K63" i="28"/>
  <c r="L63" i="28" s="1"/>
  <c r="K64" i="28"/>
  <c r="L64" i="28" s="1"/>
  <c r="K65" i="28"/>
  <c r="L65" i="28" s="1"/>
  <c r="K66" i="28"/>
  <c r="K67" i="28"/>
  <c r="K68" i="28"/>
  <c r="L68" i="28" s="1"/>
  <c r="K69" i="28"/>
  <c r="K70" i="28"/>
  <c r="L70" i="28" s="1"/>
  <c r="K71" i="28"/>
  <c r="L71" i="28" s="1"/>
  <c r="K72" i="28"/>
  <c r="L72" i="28" s="1"/>
  <c r="K73" i="28"/>
  <c r="K110" i="28"/>
  <c r="K111" i="28"/>
  <c r="K112" i="28"/>
  <c r="K113" i="28"/>
  <c r="K114" i="28"/>
  <c r="K115" i="28"/>
  <c r="K116" i="28"/>
  <c r="K117" i="28"/>
  <c r="K118" i="28"/>
  <c r="K119" i="28"/>
  <c r="K120" i="28"/>
  <c r="K121" i="28"/>
  <c r="K122" i="28"/>
  <c r="K123" i="28"/>
  <c r="K124" i="28"/>
  <c r="K125" i="28"/>
  <c r="K126" i="28"/>
  <c r="K127" i="28"/>
  <c r="K128" i="28"/>
  <c r="K129" i="28"/>
  <c r="K130" i="28"/>
  <c r="K131" i="28"/>
  <c r="K132" i="28"/>
  <c r="K133" i="28"/>
  <c r="K134" i="28"/>
  <c r="K135" i="28"/>
  <c r="K136" i="28"/>
  <c r="K137" i="28"/>
  <c r="K138" i="28"/>
  <c r="K139" i="28"/>
  <c r="K33" i="28"/>
  <c r="K34" i="28"/>
  <c r="K35" i="28"/>
  <c r="K36" i="28"/>
  <c r="K37" i="28"/>
  <c r="K38" i="28"/>
  <c r="K39" i="28"/>
  <c r="H37" i="28"/>
  <c r="H66" i="28"/>
  <c r="H64" i="28"/>
  <c r="H63" i="28"/>
  <c r="H62" i="28"/>
  <c r="H61" i="28"/>
  <c r="L61" i="28" s="1"/>
  <c r="H60" i="28"/>
  <c r="L60" i="28" s="1"/>
  <c r="H59" i="28"/>
  <c r="L59" i="28" s="1"/>
  <c r="H58" i="28"/>
  <c r="L58" i="28" s="1"/>
  <c r="H57" i="28"/>
  <c r="H56" i="28"/>
  <c r="H55" i="28"/>
  <c r="L55" i="28" s="1"/>
  <c r="H54" i="28"/>
  <c r="L54" i="28" s="1"/>
  <c r="H53" i="28"/>
  <c r="H52" i="28"/>
  <c r="L52" i="28" s="1"/>
  <c r="H51" i="28"/>
  <c r="L51" i="28" s="1"/>
  <c r="H50" i="28"/>
  <c r="H49" i="28"/>
  <c r="H48" i="28"/>
  <c r="H47" i="28"/>
  <c r="H46" i="28"/>
  <c r="H45" i="28"/>
  <c r="H44" i="28"/>
  <c r="H43" i="28"/>
  <c r="H42" i="28"/>
  <c r="H41" i="28"/>
  <c r="H40" i="28"/>
  <c r="H39" i="28"/>
  <c r="L39" i="28" s="1"/>
  <c r="H38" i="28"/>
  <c r="H36" i="28"/>
  <c r="H35" i="28"/>
  <c r="H34" i="28"/>
  <c r="L34" i="28" s="1"/>
  <c r="H33" i="28"/>
  <c r="L66" i="28" l="1"/>
  <c r="L57" i="28"/>
  <c r="L56" i="28"/>
  <c r="L36" i="28"/>
  <c r="L53" i="28"/>
  <c r="L41" i="28"/>
  <c r="L38" i="28"/>
  <c r="L33" i="28"/>
  <c r="L42" i="28"/>
  <c r="L50" i="28"/>
  <c r="L49" i="28"/>
  <c r="L48" i="28"/>
  <c r="L47" i="28"/>
  <c r="L46" i="28"/>
  <c r="L40" i="28"/>
  <c r="L45" i="28"/>
  <c r="L44" i="28"/>
  <c r="L43" i="28"/>
  <c r="L37" i="28"/>
  <c r="L35" i="28"/>
  <c r="F27" i="28" l="1"/>
  <c r="H27" i="28" l="1"/>
  <c r="J27" i="28"/>
  <c r="K81" i="28"/>
  <c r="B27" i="28" s="1"/>
</calcChain>
</file>

<file path=xl/sharedStrings.xml><?xml version="1.0" encoding="utf-8"?>
<sst xmlns="http://schemas.openxmlformats.org/spreadsheetml/2006/main" count="60" uniqueCount="57">
  <si>
    <t>Natureza do dia</t>
  </si>
  <si>
    <t>Dias</t>
  </si>
  <si>
    <t>Número de horas</t>
  </si>
  <si>
    <t>NIF do/a trabalhador/a</t>
  </si>
  <si>
    <t>Remuneração-base mensal do/a trabalhador/a em causa</t>
  </si>
  <si>
    <t>Dia de descanso complementar</t>
  </si>
  <si>
    <t>Dia de descanso semanal obrigatório</t>
  </si>
  <si>
    <t>Dia feriado</t>
  </si>
  <si>
    <t>Dia útil</t>
  </si>
  <si>
    <t>TOTAIS</t>
  </si>
  <si>
    <t>Nome do/a trabalhador/a</t>
  </si>
  <si>
    <t>Número total de horas</t>
  </si>
  <si>
    <t>Valor total de trabalho suplementar</t>
  </si>
  <si>
    <t>Dias uteis (RCE 01 02 02)</t>
  </si>
  <si>
    <t>Subs. Ref. (RCE 01 01 13)</t>
  </si>
  <si>
    <t>Preço-hora (não editar)</t>
  </si>
  <si>
    <t>Valor a pagar de trabalho suplementar no dia em questão</t>
  </si>
  <si>
    <t>Em dia não útil (RCE 01 02 14)</t>
  </si>
  <si>
    <t>SERVIÇO:</t>
  </si>
  <si>
    <t>ENTIDADE:</t>
  </si>
  <si>
    <t xml:space="preserve">Total de dias de sub. de refeição a pagar ao total de trabalhad. </t>
  </si>
  <si>
    <t>Valor subs. refeição</t>
  </si>
  <si>
    <t>Cabimento</t>
  </si>
  <si>
    <r>
      <t xml:space="preserve">Inicio do trabalho suplementar no dia em questão </t>
    </r>
    <r>
      <rPr>
        <b/>
        <u/>
        <sz val="9"/>
        <color theme="9" tint="-0.499984740745262"/>
        <rFont val="Arial"/>
        <family val="2"/>
      </rPr>
      <t>(em formato hh:mm)</t>
    </r>
  </si>
  <si>
    <r>
      <t xml:space="preserve">Termo do trabalho suplementar no dia em questão </t>
    </r>
    <r>
      <rPr>
        <b/>
        <u/>
        <sz val="9"/>
        <color theme="9" tint="-0.499984740745262"/>
        <rFont val="Arial"/>
        <family val="2"/>
      </rPr>
      <t>(em formato hh:mm)</t>
    </r>
  </si>
  <si>
    <t>PROJETO OU DILIGÊNCIA:</t>
  </si>
  <si>
    <r>
      <t xml:space="preserve">Dia do calendário em que se prevê prestação de trabalho suplementar (indicar apenas um dia por linha, </t>
    </r>
    <r>
      <rPr>
        <b/>
        <u/>
        <sz val="9"/>
        <color theme="9" tint="-0.499984740745262"/>
        <rFont val="Arial"/>
        <family val="2"/>
      </rPr>
      <t>e em formato dd-mm-aaaa</t>
    </r>
    <r>
      <rPr>
        <b/>
        <sz val="9"/>
        <rFont val="Arial"/>
        <family val="2"/>
      </rPr>
      <t>)</t>
    </r>
  </si>
  <si>
    <t>Total de valor de subsidio de refeição</t>
  </si>
  <si>
    <t>Carreira</t>
  </si>
  <si>
    <t>(a identificar no modelo respetivo)</t>
  </si>
  <si>
    <t>Modalidade de horário do/a trabalhador/a</t>
  </si>
  <si>
    <t>Valor remuneração base + despesas de representação do Presidente da República (2024)</t>
  </si>
  <si>
    <t>Sem redução de 5%</t>
  </si>
  <si>
    <r>
      <t xml:space="preserve">Valor remuneração Primeiro Ministro </t>
    </r>
    <r>
      <rPr>
        <b/>
        <sz val="7"/>
        <rFont val="Arial"/>
        <family val="2"/>
      </rPr>
      <t>(e limite das remunerações- art. 3.º do Lei n.º 102/88, de 25 de Agosto)</t>
    </r>
  </si>
  <si>
    <t>Tipo de autorização</t>
  </si>
  <si>
    <t>Com redução (incide sobre RB)</t>
  </si>
  <si>
    <t>Tipo de informação</t>
  </si>
  <si>
    <t>Inicial</t>
  </si>
  <si>
    <t>Alteração de anterior</t>
  </si>
  <si>
    <t xml:space="preserve">MÊS ANO OU PERÍODO: </t>
  </si>
  <si>
    <t>Proposta</t>
  </si>
  <si>
    <t>Parecer</t>
  </si>
  <si>
    <t>Fundamento para a prestação de trabalho suplementar específico para o/a trabalhador/a e observações, se não concretizado supra</t>
  </si>
  <si>
    <t>Desfavorável (assinat.)</t>
  </si>
  <si>
    <t>Autorização prévia do trabalho suplementar</t>
  </si>
  <si>
    <t>Despacho de confirmação final e autorização de pagamento</t>
  </si>
  <si>
    <t>Confirmação de realização por não decisor (opcional)</t>
  </si>
  <si>
    <t>(assinatura)</t>
  </si>
  <si>
    <t>Favorável (assinatura)</t>
  </si>
  <si>
    <r>
      <rPr>
        <b/>
        <sz val="9"/>
        <rFont val="Arial"/>
        <family val="2"/>
      </rPr>
      <t xml:space="preserve">Instruções: </t>
    </r>
    <r>
      <rPr>
        <sz val="9"/>
        <rFont val="Arial"/>
        <family val="2"/>
      </rPr>
      <t xml:space="preserve">este formulário destina-se a indicar e quantificar préviamente a realização de trabalho suplementar, bem como a prever o respetivo encargo e a confirmar a sua realização. Cada linha deve corresponder a um dia de trabalho, indicando-se para cada trabalhador tantas linhas quantos os dias de trabalho suplementar desse(s) trabalhador(es). </t>
    </r>
    <r>
      <rPr>
        <b/>
        <sz val="9"/>
        <color rgb="FF006600"/>
        <rFont val="Arial"/>
        <family val="2"/>
      </rPr>
      <t>Os campos editáveis são aqueles sombreados a amarelo claro.</t>
    </r>
    <r>
      <rPr>
        <sz val="9"/>
        <rFont val="Arial"/>
        <family val="2"/>
      </rPr>
      <t xml:space="preserve"> Caso seja necessário alterar o número de trabalhadores e horas não é necessária nova autorização, desde que o valor se contenha no máximo já autorizado, mas será necessário formulário com os trabalhadores finais e juntar ambos para pagamento. Quando terminar exporte para PDF (não selecionar a opção imprimir). Tramitar a seguir por via digital.</t>
    </r>
  </si>
  <si>
    <t>OBJETIVO DA REALIZAÇÃO DO TRABALHO SUPLEMENTAR</t>
  </si>
  <si>
    <t>Se alterado inicial, indicar referência</t>
  </si>
  <si>
    <t>N.º de ref.</t>
  </si>
  <si>
    <r>
      <t xml:space="preserve">Visto do/a trabalhador </t>
    </r>
    <r>
      <rPr>
        <b/>
        <sz val="8"/>
        <rFont val="Arial"/>
        <family val="2"/>
      </rPr>
      <t>(se demasiado oneroso a assinar apenas a confirmação supra)</t>
    </r>
  </si>
  <si>
    <t>Propõe-se a autorização préviado trabalho suplementar</t>
  </si>
  <si>
    <t>FUNDAMENTAÇÃO PARA NECESSIDADE DE REALIZAÇÃO DE TRABALHO SUPLEMENTAR E OBSERVAÇÕES</t>
  </si>
  <si>
    <t xml:space="preserve">PREVISÃO, AUTORIZAÇÃO E CONFIRMAÇÃO DE HORAS DE TRABALHO SUPLEMENTAR (Art.º 121.º da LTFP)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</si>
</sst>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#,##0.00\ &quot;€&quot;"/>
    <numFmt numFmtId="166" formatCode="h:mm;@"/>
    <numFmt numFmtId="167" formatCode="dd\-mm\-yyyy;@"/>
  </numFmts>
  <fonts count="16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rgb="FFFA7D00"/>
      <name val="Calibri"/>
      <family val="2"/>
      <scheme val="minor"/>
    </font>
    <font>
      <b/>
      <sz val="9"/>
      <color rgb="FF006600"/>
      <name val="Arial"/>
      <family val="2"/>
    </font>
    <font>
      <b/>
      <sz val="7"/>
      <name val="Arial"/>
      <family val="2"/>
    </font>
    <font>
      <sz val="10"/>
      <color theme="1"/>
      <name val="Arial"/>
      <family val="2"/>
    </font>
    <font>
      <b/>
      <u/>
      <sz val="9"/>
      <color theme="9" tint="-0.499984740745262"/>
      <name val="Arial"/>
      <family val="2"/>
    </font>
    <font>
      <sz val="11"/>
      <color theme="1"/>
      <name val="Calibri"/>
      <family val="2"/>
    </font>
    <font>
      <sz val="8"/>
      <name val="Helvetica"/>
    </font>
    <font>
      <b/>
      <sz val="9"/>
      <name val="Helvetica"/>
    </font>
    <font>
      <sz val="9"/>
      <name val="Helvetica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7" fillId="0" borderId="3" applyNumberFormat="0" applyFill="0" applyAlignment="0" applyProtection="0"/>
  </cellStyleXfs>
  <cellXfs count="138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/>
    <xf numFmtId="0" fontId="3" fillId="9" borderId="0" xfId="0" applyFont="1" applyFill="1" applyAlignment="1">
      <alignment vertical="center"/>
    </xf>
    <xf numFmtId="0" fontId="3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17" fontId="1" fillId="9" borderId="0" xfId="0" applyNumberFormat="1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165" fontId="0" fillId="9" borderId="0" xfId="0" applyNumberForma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17" fontId="1" fillId="9" borderId="0" xfId="0" applyNumberFormat="1" applyFont="1" applyFill="1" applyAlignment="1">
      <alignment vertical="center"/>
    </xf>
    <xf numFmtId="4" fontId="3" fillId="0" borderId="0" xfId="0" applyNumberFormat="1" applyFont="1"/>
    <xf numFmtId="0" fontId="12" fillId="0" borderId="0" xfId="0" applyFont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5" fontId="6" fillId="7" borderId="12" xfId="0" applyNumberFormat="1" applyFont="1" applyFill="1" applyBorder="1" applyAlignment="1">
      <alignment horizontal="center" vertical="center" wrapText="1"/>
    </xf>
    <xf numFmtId="165" fontId="6" fillId="7" borderId="13" xfId="0" applyNumberFormat="1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165" fontId="3" fillId="4" borderId="12" xfId="0" applyNumberFormat="1" applyFont="1" applyFill="1" applyBorder="1" applyAlignment="1">
      <alignment horizontal="center" vertical="center"/>
    </xf>
    <xf numFmtId="165" fontId="3" fillId="4" borderId="13" xfId="0" applyNumberFormat="1" applyFont="1" applyFill="1" applyBorder="1" applyAlignment="1">
      <alignment horizontal="center" vertical="center"/>
    </xf>
    <xf numFmtId="165" fontId="3" fillId="4" borderId="20" xfId="0" applyNumberFormat="1" applyFont="1" applyFill="1" applyBorder="1" applyAlignment="1">
      <alignment horizontal="center" vertical="center"/>
    </xf>
    <xf numFmtId="165" fontId="3" fillId="4" borderId="10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6" fontId="6" fillId="6" borderId="0" xfId="0" applyNumberFormat="1" applyFont="1" applyFill="1" applyAlignment="1">
      <alignment horizontal="center" vertical="center" wrapText="1"/>
    </xf>
    <xf numFmtId="46" fontId="6" fillId="6" borderId="21" xfId="0" applyNumberFormat="1" applyFont="1" applyFill="1" applyBorder="1" applyAlignment="1">
      <alignment horizontal="center" vertical="center" wrapText="1"/>
    </xf>
    <xf numFmtId="46" fontId="6" fillId="6" borderId="16" xfId="0" applyNumberFormat="1" applyFont="1" applyFill="1" applyBorder="1" applyAlignment="1">
      <alignment horizontal="center" vertical="center" wrapText="1"/>
    </xf>
    <xf numFmtId="46" fontId="6" fillId="6" borderId="5" xfId="0" applyNumberFormat="1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" fontId="1" fillId="4" borderId="1" xfId="0" applyNumberFormat="1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165" fontId="0" fillId="4" borderId="20" xfId="0" applyNumberFormat="1" applyFill="1" applyBorder="1" applyAlignment="1">
      <alignment horizontal="center" vertical="center"/>
    </xf>
    <xf numFmtId="165" fontId="0" fillId="4" borderId="10" xfId="0" applyNumberFormat="1" applyFill="1" applyBorder="1" applyAlignment="1">
      <alignment horizontal="center" vertical="center"/>
    </xf>
    <xf numFmtId="165" fontId="0" fillId="4" borderId="11" xfId="0" applyNumberFormat="1" applyFill="1" applyBorder="1" applyAlignment="1">
      <alignment horizontal="center" vertical="center"/>
    </xf>
    <xf numFmtId="165" fontId="0" fillId="4" borderId="9" xfId="0" applyNumberFormat="1" applyFill="1" applyBorder="1" applyAlignment="1">
      <alignment horizontal="center" vertical="center"/>
    </xf>
    <xf numFmtId="165" fontId="0" fillId="4" borderId="12" xfId="0" applyNumberFormat="1" applyFill="1" applyBorder="1" applyAlignment="1">
      <alignment horizontal="center" vertical="center"/>
    </xf>
    <xf numFmtId="165" fontId="0" fillId="4" borderId="13" xfId="0" applyNumberFormat="1" applyFill="1" applyBorder="1" applyAlignment="1">
      <alignment horizontal="center" vertical="center"/>
    </xf>
    <xf numFmtId="165" fontId="3" fillId="4" borderId="11" xfId="0" applyNumberFormat="1" applyFont="1" applyFill="1" applyBorder="1" applyAlignment="1">
      <alignment horizontal="center" vertical="center"/>
    </xf>
    <xf numFmtId="165" fontId="3" fillId="4" borderId="9" xfId="0" applyNumberFormat="1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6" fillId="6" borderId="21" xfId="0" quotePrefix="1" applyFont="1" applyFill="1" applyBorder="1" applyAlignment="1">
      <alignment horizontal="center" vertical="center" wrapText="1"/>
    </xf>
    <xf numFmtId="0" fontId="6" fillId="6" borderId="5" xfId="0" quotePrefix="1" applyFont="1" applyFill="1" applyBorder="1" applyAlignment="1">
      <alignment horizontal="center" vertical="center" wrapText="1"/>
    </xf>
    <xf numFmtId="165" fontId="6" fillId="6" borderId="21" xfId="0" applyNumberFormat="1" applyFont="1" applyFill="1" applyBorder="1" applyAlignment="1">
      <alignment horizontal="center" vertical="center" wrapText="1"/>
    </xf>
    <xf numFmtId="165" fontId="6" fillId="6" borderId="5" xfId="0" applyNumberFormat="1" applyFont="1" applyFill="1" applyBorder="1" applyAlignment="1">
      <alignment horizontal="center" vertical="center" wrapText="1"/>
    </xf>
    <xf numFmtId="0" fontId="1" fillId="10" borderId="17" xfId="0" applyFont="1" applyFill="1" applyBorder="1" applyAlignment="1" applyProtection="1">
      <alignment horizontal="center" vertical="center"/>
      <protection locked="0"/>
    </xf>
    <xf numFmtId="0" fontId="1" fillId="10" borderId="19" xfId="0" applyFont="1" applyFill="1" applyBorder="1" applyAlignment="1" applyProtection="1">
      <alignment horizontal="center" vertical="center"/>
      <protection locked="0"/>
    </xf>
    <xf numFmtId="0" fontId="14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 applyProtection="1">
      <alignment horizontal="center" vertical="center"/>
      <protection locked="0"/>
    </xf>
    <xf numFmtId="0" fontId="15" fillId="10" borderId="20" xfId="0" applyFont="1" applyFill="1" applyBorder="1" applyAlignment="1">
      <alignment horizontal="center" vertical="center" wrapText="1"/>
    </xf>
    <xf numFmtId="0" fontId="15" fillId="10" borderId="10" xfId="0" applyFont="1" applyFill="1" applyBorder="1" applyAlignment="1">
      <alignment horizontal="center" vertical="center" wrapText="1"/>
    </xf>
    <xf numFmtId="0" fontId="15" fillId="10" borderId="12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 applyProtection="1">
      <alignment horizontal="center" vertical="center"/>
      <protection locked="0"/>
    </xf>
    <xf numFmtId="0" fontId="13" fillId="7" borderId="22" xfId="0" applyFont="1" applyFill="1" applyBorder="1" applyAlignment="1" applyProtection="1">
      <alignment horizontal="center" vertical="center"/>
      <protection locked="0"/>
    </xf>
    <xf numFmtId="0" fontId="13" fillId="7" borderId="10" xfId="0" applyFont="1" applyFill="1" applyBorder="1" applyAlignment="1" applyProtection="1">
      <alignment horizontal="center" vertical="center"/>
      <protection locked="0"/>
    </xf>
    <xf numFmtId="0" fontId="13" fillId="7" borderId="11" xfId="0" applyFont="1" applyFill="1" applyBorder="1" applyAlignment="1" applyProtection="1">
      <alignment horizontal="center" vertical="center"/>
      <protection locked="0"/>
    </xf>
    <xf numFmtId="0" fontId="13" fillId="7" borderId="0" xfId="0" applyFont="1" applyFill="1" applyAlignment="1" applyProtection="1">
      <alignment horizontal="center" vertical="center"/>
      <protection locked="0"/>
    </xf>
    <xf numFmtId="0" fontId="13" fillId="7" borderId="9" xfId="0" applyFont="1" applyFill="1" applyBorder="1" applyAlignment="1" applyProtection="1">
      <alignment horizontal="center" vertical="center"/>
      <protection locked="0"/>
    </xf>
    <xf numFmtId="0" fontId="13" fillId="7" borderId="12" xfId="0" applyFont="1" applyFill="1" applyBorder="1" applyAlignment="1" applyProtection="1">
      <alignment horizontal="center" vertical="center"/>
      <protection locked="0"/>
    </xf>
    <xf numFmtId="0" fontId="13" fillId="7" borderId="14" xfId="0" applyFont="1" applyFill="1" applyBorder="1" applyAlignment="1" applyProtection="1">
      <alignment horizontal="center" vertical="center"/>
      <protection locked="0"/>
    </xf>
    <xf numFmtId="0" fontId="13" fillId="7" borderId="13" xfId="0" applyFont="1" applyFill="1" applyBorder="1" applyAlignment="1" applyProtection="1">
      <alignment horizontal="center" vertical="center"/>
      <protection locked="0"/>
    </xf>
    <xf numFmtId="0" fontId="14" fillId="10" borderId="20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10" borderId="12" xfId="0" applyFont="1" applyFill="1" applyBorder="1" applyAlignment="1">
      <alignment horizontal="center" vertical="center" wrapText="1"/>
    </xf>
    <xf numFmtId="0" fontId="14" fillId="10" borderId="13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horizontal="center" vertical="center"/>
    </xf>
    <xf numFmtId="0" fontId="13" fillId="10" borderId="10" xfId="0" applyFont="1" applyFill="1" applyBorder="1" applyAlignment="1">
      <alignment horizontal="center" vertical="center"/>
    </xf>
    <xf numFmtId="0" fontId="13" fillId="10" borderId="11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3" fillId="10" borderId="12" xfId="0" applyFont="1" applyFill="1" applyBorder="1" applyAlignment="1">
      <alignment horizontal="center" vertical="center"/>
    </xf>
    <xf numFmtId="0" fontId="13" fillId="10" borderId="13" xfId="0" applyFont="1" applyFill="1" applyBorder="1" applyAlignment="1">
      <alignment horizontal="center" vertical="center"/>
    </xf>
    <xf numFmtId="0" fontId="14" fillId="10" borderId="17" xfId="0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/>
      <protection locked="0"/>
    </xf>
    <xf numFmtId="0" fontId="1" fillId="11" borderId="17" xfId="0" applyFont="1" applyFill="1" applyBorder="1" applyAlignment="1" applyProtection="1">
      <alignment horizontal="center" vertical="center"/>
      <protection locked="0"/>
    </xf>
    <xf numFmtId="0" fontId="1" fillId="11" borderId="18" xfId="0" applyFont="1" applyFill="1" applyBorder="1" applyAlignment="1" applyProtection="1">
      <alignment horizontal="center" vertical="center"/>
      <protection locked="0"/>
    </xf>
    <xf numFmtId="0" fontId="1" fillId="11" borderId="19" xfId="0" applyFont="1" applyFill="1" applyBorder="1" applyAlignment="1" applyProtection="1">
      <alignment horizontal="center" vertical="center"/>
      <protection locked="0"/>
    </xf>
    <xf numFmtId="0" fontId="1" fillId="11" borderId="20" xfId="0" applyFont="1" applyFill="1" applyBorder="1" applyAlignment="1" applyProtection="1">
      <alignment horizontal="center" vertical="center"/>
      <protection locked="0"/>
    </xf>
    <xf numFmtId="0" fontId="1" fillId="11" borderId="22" xfId="0" applyFont="1" applyFill="1" applyBorder="1" applyAlignment="1" applyProtection="1">
      <alignment horizontal="center" vertical="center"/>
      <protection locked="0"/>
    </xf>
    <xf numFmtId="0" fontId="1" fillId="11" borderId="12" xfId="0" applyFont="1" applyFill="1" applyBorder="1" applyAlignment="1" applyProtection="1">
      <alignment horizontal="center" vertical="center"/>
      <protection locked="0"/>
    </xf>
    <xf numFmtId="0" fontId="1" fillId="11" borderId="14" xfId="0" applyFont="1" applyFill="1" applyBorder="1" applyAlignment="1" applyProtection="1">
      <alignment horizontal="center" vertical="center"/>
      <protection locked="0"/>
    </xf>
    <xf numFmtId="0" fontId="1" fillId="11" borderId="20" xfId="0" applyFont="1" applyFill="1" applyBorder="1" applyAlignment="1" applyProtection="1">
      <alignment horizontal="center" vertical="center" wrapText="1"/>
      <protection locked="0"/>
    </xf>
    <xf numFmtId="0" fontId="1" fillId="11" borderId="22" xfId="0" applyFont="1" applyFill="1" applyBorder="1" applyAlignment="1" applyProtection="1">
      <alignment horizontal="center" vertical="center" wrapText="1"/>
      <protection locked="0"/>
    </xf>
    <xf numFmtId="0" fontId="1" fillId="11" borderId="10" xfId="0" applyFont="1" applyFill="1" applyBorder="1" applyAlignment="1" applyProtection="1">
      <alignment horizontal="center" vertical="center" wrapText="1"/>
      <protection locked="0"/>
    </xf>
    <xf numFmtId="0" fontId="1" fillId="11" borderId="12" xfId="0" applyFont="1" applyFill="1" applyBorder="1" applyAlignment="1" applyProtection="1">
      <alignment horizontal="center" vertical="center" wrapText="1"/>
      <protection locked="0"/>
    </xf>
    <xf numFmtId="0" fontId="1" fillId="11" borderId="14" xfId="0" applyFont="1" applyFill="1" applyBorder="1" applyAlignment="1" applyProtection="1">
      <alignment horizontal="center" vertical="center" wrapText="1"/>
      <protection locked="0"/>
    </xf>
    <xf numFmtId="0" fontId="1" fillId="11" borderId="13" xfId="0" applyFont="1" applyFill="1" applyBorder="1" applyAlignment="1" applyProtection="1">
      <alignment horizontal="center" vertical="center" wrapText="1"/>
      <protection locked="0"/>
    </xf>
    <xf numFmtId="0" fontId="1" fillId="11" borderId="11" xfId="0" applyFont="1" applyFill="1" applyBorder="1" applyAlignment="1" applyProtection="1">
      <alignment horizontal="center" vertical="center" wrapText="1"/>
      <protection locked="0"/>
    </xf>
    <xf numFmtId="0" fontId="1" fillId="11" borderId="0" xfId="0" applyFont="1" applyFill="1" applyAlignment="1" applyProtection="1">
      <alignment horizontal="center" vertical="center" wrapText="1"/>
      <protection locked="0"/>
    </xf>
    <xf numFmtId="0" fontId="1" fillId="11" borderId="9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 applyProtection="1">
      <alignment horizontal="center" vertical="center"/>
      <protection locked="0"/>
    </xf>
    <xf numFmtId="167" fontId="5" fillId="11" borderId="1" xfId="0" applyNumberFormat="1" applyFont="1" applyFill="1" applyBorder="1" applyAlignment="1" applyProtection="1">
      <alignment horizontal="center" vertical="center"/>
      <protection locked="0"/>
    </xf>
    <xf numFmtId="0" fontId="5" fillId="11" borderId="1" xfId="0" applyFont="1" applyFill="1" applyBorder="1" applyAlignment="1" applyProtection="1">
      <alignment horizontal="center" vertical="center" wrapText="1"/>
      <protection locked="0"/>
    </xf>
    <xf numFmtId="165" fontId="5" fillId="11" borderId="1" xfId="0" applyNumberFormat="1" applyFont="1" applyFill="1" applyBorder="1" applyAlignment="1" applyProtection="1">
      <alignment horizontal="center" vertical="center"/>
      <protection locked="0"/>
    </xf>
    <xf numFmtId="167" fontId="5" fillId="11" borderId="1" xfId="2" applyNumberFormat="1" applyFont="1" applyFill="1" applyBorder="1" applyAlignment="1" applyProtection="1">
      <alignment horizontal="center" vertical="center"/>
      <protection locked="0"/>
    </xf>
    <xf numFmtId="166" fontId="5" fillId="11" borderId="1" xfId="0" applyNumberFormat="1" applyFont="1" applyFill="1" applyBorder="1" applyAlignment="1" applyProtection="1">
      <alignment horizontal="center" vertical="center"/>
      <protection locked="0"/>
    </xf>
    <xf numFmtId="0" fontId="6" fillId="11" borderId="4" xfId="0" applyFont="1" applyFill="1" applyBorder="1" applyAlignment="1" applyProtection="1">
      <alignment horizontal="center" vertical="center" wrapText="1"/>
      <protection locked="0"/>
    </xf>
  </cellXfs>
  <cellStyles count="3">
    <cellStyle name="Célula Ligada" xfId="2" builtinId="24"/>
    <cellStyle name="Normal" xfId="0" builtinId="0"/>
    <cellStyle name="Normal 2" xfId="1" xr:uid="{3E02C21E-E373-4582-A345-C804EF60319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6600"/>
      <color rgb="FFFF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0</xdr:row>
      <xdr:rowOff>47625</xdr:rowOff>
    </xdr:from>
    <xdr:to>
      <xdr:col>1</xdr:col>
      <xdr:colOff>547688</xdr:colOff>
      <xdr:row>3</xdr:row>
      <xdr:rowOff>188122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B4329A7-A208-4AA8-AA9C-99C3717EF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2690813" cy="626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850ED-D731-4429-8B5C-8BE32EB9CE4B}">
  <sheetPr codeName="Folha1"/>
  <dimension ref="A1:R151"/>
  <sheetViews>
    <sheetView showGridLines="0" tabSelected="1" topLeftCell="A39" zoomScale="80" zoomScaleNormal="80" workbookViewId="0">
      <selection activeCell="L28" sqref="L28"/>
    </sheetView>
  </sheetViews>
  <sheetFormatPr defaultColWidth="9.140625" defaultRowHeight="12.75" x14ac:dyDescent="0.2"/>
  <cols>
    <col min="1" max="1" width="33.140625" style="2" customWidth="1"/>
    <col min="2" max="2" width="12.28515625" style="2" customWidth="1"/>
    <col min="3" max="3" width="11.5703125" style="2" customWidth="1"/>
    <col min="4" max="4" width="9.42578125" style="2" customWidth="1"/>
    <col min="5" max="5" width="17" style="2" customWidth="1"/>
    <col min="6" max="6" width="15.5703125" style="7" customWidth="1"/>
    <col min="7" max="7" width="20" style="2" customWidth="1"/>
    <col min="8" max="8" width="8.7109375" style="2" customWidth="1"/>
    <col min="9" max="9" width="12" style="6" customWidth="1"/>
    <col min="10" max="10" width="12.140625" style="6" customWidth="1"/>
    <col min="11" max="11" width="8.42578125" style="2" customWidth="1"/>
    <col min="12" max="12" width="11.5703125" style="2" customWidth="1"/>
    <col min="13" max="13" width="26.28515625" style="2" customWidth="1"/>
    <col min="14" max="14" width="12.140625" style="2" customWidth="1"/>
    <col min="15" max="15" width="10.5703125" style="2" customWidth="1"/>
    <col min="16" max="16" width="11.5703125" style="2" customWidth="1"/>
    <col min="17" max="16384" width="9.140625" style="2"/>
  </cols>
  <sheetData>
    <row r="1" spans="1:15" x14ac:dyDescent="0.2">
      <c r="A1" s="15"/>
      <c r="B1" s="15"/>
      <c r="C1" s="15"/>
      <c r="D1" s="28"/>
      <c r="E1" s="28"/>
      <c r="F1" s="28"/>
      <c r="G1" s="28"/>
      <c r="H1" s="28"/>
      <c r="I1" s="28"/>
      <c r="J1" s="15"/>
      <c r="K1" s="6"/>
    </row>
    <row r="2" spans="1:15" ht="12.75" customHeight="1" x14ac:dyDescent="0.2">
      <c r="A2" s="15"/>
      <c r="B2" s="15"/>
      <c r="C2" s="15"/>
      <c r="D2" s="109" t="s">
        <v>40</v>
      </c>
      <c r="E2" s="110"/>
      <c r="F2" s="109" t="s">
        <v>41</v>
      </c>
      <c r="G2" s="110"/>
      <c r="H2" s="99" t="s">
        <v>44</v>
      </c>
      <c r="I2" s="100"/>
      <c r="J2" s="84" t="s">
        <v>46</v>
      </c>
      <c r="K2" s="84"/>
      <c r="L2" s="84"/>
      <c r="M2" s="84" t="s">
        <v>45</v>
      </c>
      <c r="N2" s="84"/>
    </row>
    <row r="3" spans="1:15" x14ac:dyDescent="0.2">
      <c r="A3" s="16"/>
      <c r="B3" s="16"/>
      <c r="C3" s="16"/>
      <c r="D3" s="86" t="s">
        <v>54</v>
      </c>
      <c r="E3" s="87"/>
      <c r="F3" s="112" t="s">
        <v>48</v>
      </c>
      <c r="G3" s="112"/>
      <c r="H3" s="101"/>
      <c r="I3" s="102"/>
      <c r="J3" s="84"/>
      <c r="K3" s="84"/>
      <c r="L3" s="84"/>
      <c r="M3" s="84"/>
      <c r="N3" s="84"/>
    </row>
    <row r="4" spans="1:15" ht="25.5" customHeight="1" x14ac:dyDescent="0.2">
      <c r="A4" s="16"/>
      <c r="B4" s="16"/>
      <c r="C4" s="16"/>
      <c r="D4" s="88"/>
      <c r="E4" s="89"/>
      <c r="F4" s="112"/>
      <c r="G4" s="112"/>
      <c r="H4" s="103" t="s">
        <v>47</v>
      </c>
      <c r="I4" s="104"/>
      <c r="J4" s="90" t="s">
        <v>47</v>
      </c>
      <c r="K4" s="91"/>
      <c r="L4" s="92"/>
      <c r="M4" s="85" t="s">
        <v>47</v>
      </c>
      <c r="N4" s="85"/>
    </row>
    <row r="5" spans="1:15" x14ac:dyDescent="0.2">
      <c r="A5" s="16"/>
      <c r="B5" s="16"/>
      <c r="C5" s="16"/>
      <c r="D5" s="111" t="s">
        <v>47</v>
      </c>
      <c r="E5" s="111"/>
      <c r="F5" s="112" t="s">
        <v>43</v>
      </c>
      <c r="G5" s="112"/>
      <c r="H5" s="105"/>
      <c r="I5" s="106"/>
      <c r="J5" s="93"/>
      <c r="K5" s="94"/>
      <c r="L5" s="95"/>
      <c r="M5" s="85"/>
      <c r="N5" s="85"/>
    </row>
    <row r="6" spans="1:15" x14ac:dyDescent="0.2">
      <c r="A6" s="16"/>
      <c r="B6" s="16"/>
      <c r="C6" s="16"/>
      <c r="D6" s="111"/>
      <c r="E6" s="111"/>
      <c r="F6" s="112"/>
      <c r="G6" s="112"/>
      <c r="H6" s="107"/>
      <c r="I6" s="108"/>
      <c r="J6" s="96"/>
      <c r="K6" s="97"/>
      <c r="L6" s="98"/>
      <c r="M6" s="85"/>
      <c r="N6" s="85"/>
    </row>
    <row r="7" spans="1:15" ht="18.75" customHeight="1" x14ac:dyDescent="0.2">
      <c r="A7" s="17"/>
      <c r="B7" s="17"/>
      <c r="C7" s="17"/>
      <c r="D7" s="17"/>
      <c r="E7" s="17"/>
      <c r="F7" s="22"/>
      <c r="G7" s="17"/>
      <c r="H7" s="17"/>
      <c r="I7" s="16"/>
      <c r="J7" s="16"/>
    </row>
    <row r="8" spans="1:15" ht="17.25" customHeight="1" x14ac:dyDescent="0.2">
      <c r="A8" s="74" t="s">
        <v>56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15" ht="52.5" customHeight="1" x14ac:dyDescent="0.2">
      <c r="A9" s="73" t="s">
        <v>49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1:15" ht="17.2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21"/>
      <c r="K10" s="21"/>
      <c r="L10" s="17"/>
      <c r="M10" s="17"/>
    </row>
    <row r="11" spans="1:15" ht="17.25" customHeight="1" x14ac:dyDescent="0.2">
      <c r="A11" s="30" t="s">
        <v>19</v>
      </c>
      <c r="B11" s="113"/>
      <c r="C11" s="113"/>
      <c r="D11" s="113"/>
      <c r="E11" s="113"/>
      <c r="F11" s="113"/>
      <c r="G11" s="113"/>
      <c r="H11" s="113"/>
      <c r="I11" s="113"/>
      <c r="J11" s="21"/>
      <c r="K11" s="75" t="s">
        <v>22</v>
      </c>
      <c r="L11" s="75"/>
      <c r="M11" s="130" t="s">
        <v>29</v>
      </c>
      <c r="N11" s="130"/>
    </row>
    <row r="12" spans="1:15" ht="17.25" customHeight="1" x14ac:dyDescent="0.2">
      <c r="A12" s="31" t="s">
        <v>18</v>
      </c>
      <c r="B12" s="114"/>
      <c r="C12" s="115"/>
      <c r="D12" s="115"/>
      <c r="E12" s="116"/>
      <c r="F12" s="32" t="s">
        <v>52</v>
      </c>
      <c r="G12" s="114"/>
      <c r="H12" s="115"/>
      <c r="I12" s="116"/>
      <c r="J12" s="51"/>
      <c r="K12" s="51"/>
      <c r="L12" s="16"/>
      <c r="M12" s="17"/>
    </row>
    <row r="13" spans="1:15" ht="17.25" customHeight="1" x14ac:dyDescent="0.2">
      <c r="A13" s="31" t="s">
        <v>25</v>
      </c>
      <c r="B13" s="113"/>
      <c r="C13" s="113"/>
      <c r="D13" s="113"/>
      <c r="E13" s="113"/>
      <c r="F13" s="113"/>
      <c r="G13" s="113"/>
      <c r="H13" s="113"/>
      <c r="I13" s="113"/>
      <c r="J13" s="21"/>
      <c r="K13" s="54" t="s">
        <v>21</v>
      </c>
      <c r="L13" s="54"/>
      <c r="M13" s="72">
        <v>6</v>
      </c>
      <c r="N13" s="72"/>
    </row>
    <row r="14" spans="1:15" ht="17.649999999999999" customHeight="1" x14ac:dyDescent="0.2">
      <c r="A14" s="31" t="s">
        <v>39</v>
      </c>
      <c r="B14" s="117"/>
      <c r="C14" s="118"/>
      <c r="D14" s="118"/>
      <c r="E14" s="118"/>
      <c r="F14" s="82" t="s">
        <v>34</v>
      </c>
      <c r="G14" s="83"/>
      <c r="H14" s="114"/>
      <c r="I14" s="116"/>
      <c r="J14" s="23"/>
      <c r="K14" s="54"/>
      <c r="L14" s="54"/>
      <c r="M14" s="72"/>
      <c r="N14" s="72"/>
    </row>
    <row r="15" spans="1:15" ht="17.649999999999999" customHeight="1" x14ac:dyDescent="0.2">
      <c r="A15" s="31"/>
      <c r="B15" s="119"/>
      <c r="C15" s="120"/>
      <c r="D15" s="120"/>
      <c r="E15" s="120"/>
      <c r="F15" s="58" t="s">
        <v>51</v>
      </c>
      <c r="G15" s="58"/>
      <c r="H15" s="114"/>
      <c r="I15" s="116"/>
      <c r="J15" s="23"/>
      <c r="K15" s="33"/>
      <c r="L15" s="33"/>
      <c r="M15" s="20"/>
      <c r="N15" s="20"/>
      <c r="O15" s="17"/>
    </row>
    <row r="16" spans="1:15" ht="17.649999999999999" customHeight="1" x14ac:dyDescent="0.2">
      <c r="A16" s="70" t="s">
        <v>50</v>
      </c>
      <c r="B16" s="121"/>
      <c r="C16" s="122"/>
      <c r="D16" s="122"/>
      <c r="E16" s="122"/>
      <c r="F16" s="122"/>
      <c r="G16" s="122"/>
      <c r="H16" s="122"/>
      <c r="I16" s="123"/>
      <c r="J16" s="18"/>
      <c r="K16" s="18"/>
      <c r="L16" s="19"/>
      <c r="M16" s="20"/>
    </row>
    <row r="17" spans="1:18" ht="17.649999999999999" customHeight="1" x14ac:dyDescent="0.2">
      <c r="A17" s="70"/>
      <c r="B17" s="124"/>
      <c r="C17" s="125"/>
      <c r="D17" s="125"/>
      <c r="E17" s="125"/>
      <c r="F17" s="125"/>
      <c r="G17" s="125"/>
      <c r="H17" s="125"/>
      <c r="I17" s="126"/>
      <c r="J17" s="18"/>
      <c r="K17" s="55" t="s">
        <v>31</v>
      </c>
      <c r="L17" s="55"/>
      <c r="M17" s="42" t="s">
        <v>32</v>
      </c>
      <c r="N17" s="43"/>
    </row>
    <row r="18" spans="1:18" ht="17.649999999999999" customHeight="1" x14ac:dyDescent="0.2">
      <c r="A18" s="70" t="s">
        <v>55</v>
      </c>
      <c r="B18" s="121"/>
      <c r="C18" s="122"/>
      <c r="D18" s="122"/>
      <c r="E18" s="122"/>
      <c r="F18" s="122"/>
      <c r="G18" s="122"/>
      <c r="H18" s="122"/>
      <c r="I18" s="123"/>
      <c r="J18" s="18"/>
      <c r="K18" s="55"/>
      <c r="L18" s="55"/>
      <c r="M18" s="64">
        <f>7630.33+2962.59</f>
        <v>10592.92</v>
      </c>
      <c r="N18" s="65"/>
    </row>
    <row r="19" spans="1:18" ht="17.649999999999999" customHeight="1" x14ac:dyDescent="0.2">
      <c r="A19" s="70"/>
      <c r="B19" s="127"/>
      <c r="C19" s="128"/>
      <c r="D19" s="128"/>
      <c r="E19" s="128"/>
      <c r="F19" s="128"/>
      <c r="G19" s="128"/>
      <c r="H19" s="128"/>
      <c r="I19" s="129"/>
      <c r="J19" s="18"/>
      <c r="K19" s="55"/>
      <c r="L19" s="55"/>
      <c r="M19" s="68" t="s">
        <v>35</v>
      </c>
      <c r="N19" s="69"/>
    </row>
    <row r="20" spans="1:18" ht="15.6" customHeight="1" x14ac:dyDescent="0.2">
      <c r="A20" s="70"/>
      <c r="B20" s="127"/>
      <c r="C20" s="128"/>
      <c r="D20" s="128"/>
      <c r="E20" s="128"/>
      <c r="F20" s="128"/>
      <c r="G20" s="128"/>
      <c r="H20" s="128"/>
      <c r="I20" s="129"/>
      <c r="J20" s="18"/>
      <c r="K20" s="55"/>
      <c r="L20" s="55"/>
      <c r="M20" s="40">
        <f>7630.33-(7630.33*5%)+2962.59</f>
        <v>10211.4035</v>
      </c>
      <c r="N20" s="41"/>
      <c r="P20" s="24"/>
      <c r="R20" s="3"/>
    </row>
    <row r="21" spans="1:18" ht="17.649999999999999" customHeight="1" x14ac:dyDescent="0.2">
      <c r="A21" s="70"/>
      <c r="B21" s="127"/>
      <c r="C21" s="128"/>
      <c r="D21" s="128"/>
      <c r="E21" s="128"/>
      <c r="F21" s="128"/>
      <c r="G21" s="128"/>
      <c r="H21" s="128"/>
      <c r="I21" s="129"/>
      <c r="J21" s="18"/>
      <c r="K21" s="18"/>
      <c r="L21" s="19"/>
      <c r="M21" s="20"/>
    </row>
    <row r="22" spans="1:18" ht="17.45" customHeight="1" x14ac:dyDescent="0.2">
      <c r="A22" s="70"/>
      <c r="B22" s="127"/>
      <c r="C22" s="128"/>
      <c r="D22" s="128"/>
      <c r="E22" s="128"/>
      <c r="F22" s="128"/>
      <c r="G22" s="128"/>
      <c r="H22" s="128"/>
      <c r="I22" s="129"/>
      <c r="J22" s="18"/>
      <c r="K22" s="55" t="s">
        <v>33</v>
      </c>
      <c r="L22" s="55"/>
      <c r="M22" s="62">
        <f>0.75*M20</f>
        <v>7658.5526250000003</v>
      </c>
      <c r="N22" s="63"/>
    </row>
    <row r="23" spans="1:18" ht="17.45" customHeight="1" x14ac:dyDescent="0.2">
      <c r="A23" s="70"/>
      <c r="B23" s="127"/>
      <c r="C23" s="128"/>
      <c r="D23" s="128"/>
      <c r="E23" s="128"/>
      <c r="F23" s="128"/>
      <c r="G23" s="128"/>
      <c r="H23" s="128"/>
      <c r="I23" s="129"/>
      <c r="J23" s="18"/>
      <c r="K23" s="55"/>
      <c r="L23" s="55"/>
      <c r="M23" s="64"/>
      <c r="N23" s="65"/>
    </row>
    <row r="24" spans="1:18" ht="17.45" customHeight="1" x14ac:dyDescent="0.2">
      <c r="A24" s="71"/>
      <c r="B24" s="124"/>
      <c r="C24" s="125"/>
      <c r="D24" s="125"/>
      <c r="E24" s="125"/>
      <c r="F24" s="125"/>
      <c r="G24" s="125"/>
      <c r="H24" s="125"/>
      <c r="I24" s="126"/>
      <c r="J24" s="18"/>
      <c r="K24" s="55"/>
      <c r="L24" s="55"/>
      <c r="M24" s="66"/>
      <c r="N24" s="67"/>
    </row>
    <row r="25" spans="1:18" ht="15.75" customHeight="1" x14ac:dyDescent="0.2">
      <c r="A25" s="4"/>
      <c r="B25" s="4"/>
      <c r="C25" s="4"/>
      <c r="D25" s="4"/>
      <c r="E25" s="4"/>
      <c r="F25" s="5"/>
      <c r="G25" s="4"/>
      <c r="H25" s="4"/>
      <c r="I25" s="4"/>
      <c r="J25" s="51"/>
      <c r="K25" s="51"/>
      <c r="L25" s="17"/>
      <c r="M25" s="17"/>
    </row>
    <row r="26" spans="1:18" ht="15.75" customHeight="1" x14ac:dyDescent="0.2">
      <c r="A26" s="59" t="s">
        <v>9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1"/>
    </row>
    <row r="27" spans="1:18" ht="47.25" customHeight="1" x14ac:dyDescent="0.2">
      <c r="A27" s="52" t="s">
        <v>11</v>
      </c>
      <c r="B27" s="47">
        <f>SUM(K33:K139)</f>
        <v>0</v>
      </c>
      <c r="C27" s="47"/>
      <c r="D27" s="48"/>
      <c r="E27" s="52" t="s">
        <v>12</v>
      </c>
      <c r="F27" s="80">
        <f>SUM(L33:L139)</f>
        <v>0</v>
      </c>
      <c r="G27" s="52" t="s">
        <v>17</v>
      </c>
      <c r="H27" s="78">
        <f>SUMIF(F:F, "Dia feriado", L:L) + SUMIF(F:F, "Dia de descanso complementar", L:L) + SUMIF(F:F, "Dia de descanso semanal obrigatório", L:L)</f>
        <v>0</v>
      </c>
      <c r="I27" s="52" t="s">
        <v>13</v>
      </c>
      <c r="J27" s="56">
        <f>SUMIF(F:F, "Dia útil", L:L)</f>
        <v>0</v>
      </c>
      <c r="K27" s="76" t="s">
        <v>14</v>
      </c>
      <c r="L27" s="29" t="s">
        <v>20</v>
      </c>
      <c r="M27" s="38" t="s">
        <v>27</v>
      </c>
      <c r="N27" s="39"/>
    </row>
    <row r="28" spans="1:18" ht="39.75" customHeight="1" thickBot="1" x14ac:dyDescent="0.25">
      <c r="A28" s="53"/>
      <c r="B28" s="49"/>
      <c r="C28" s="49"/>
      <c r="D28" s="50"/>
      <c r="E28" s="53"/>
      <c r="F28" s="81"/>
      <c r="G28" s="53"/>
      <c r="H28" s="79"/>
      <c r="I28" s="53"/>
      <c r="J28" s="57"/>
      <c r="K28" s="77"/>
      <c r="L28" s="137">
        <v>0</v>
      </c>
      <c r="M28" s="36">
        <f>M13*L28</f>
        <v>0</v>
      </c>
      <c r="N28" s="37"/>
    </row>
    <row r="29" spans="1:18" ht="13.5" customHeight="1" x14ac:dyDescent="0.2">
      <c r="A29" s="8"/>
      <c r="B29" s="9"/>
      <c r="C29" s="9"/>
      <c r="D29" s="9"/>
      <c r="E29" s="9"/>
      <c r="F29" s="10"/>
      <c r="G29" s="9"/>
      <c r="H29" s="9"/>
      <c r="I29" s="9"/>
      <c r="J29" s="9"/>
      <c r="K29" s="9"/>
    </row>
    <row r="30" spans="1:18" ht="21.75" customHeight="1" x14ac:dyDescent="0.2">
      <c r="A30" s="34" t="s">
        <v>10</v>
      </c>
      <c r="B30" s="34" t="s">
        <v>3</v>
      </c>
      <c r="C30" s="44" t="s">
        <v>28</v>
      </c>
      <c r="D30" s="44" t="s">
        <v>30</v>
      </c>
      <c r="E30" s="34" t="s">
        <v>26</v>
      </c>
      <c r="F30" s="34" t="s">
        <v>0</v>
      </c>
      <c r="G30" s="34" t="s">
        <v>4</v>
      </c>
      <c r="H30" s="34" t="s">
        <v>15</v>
      </c>
      <c r="I30" s="34" t="s">
        <v>23</v>
      </c>
      <c r="J30" s="34" t="s">
        <v>24</v>
      </c>
      <c r="K30" s="34" t="s">
        <v>2</v>
      </c>
      <c r="L30" s="34" t="s">
        <v>16</v>
      </c>
      <c r="M30" s="34" t="s">
        <v>42</v>
      </c>
      <c r="N30" s="34" t="s">
        <v>53</v>
      </c>
    </row>
    <row r="31" spans="1:18" ht="22.5" customHeight="1" x14ac:dyDescent="0.2">
      <c r="A31" s="34"/>
      <c r="B31" s="35"/>
      <c r="C31" s="45"/>
      <c r="D31" s="45"/>
      <c r="E31" s="34"/>
      <c r="F31" s="35"/>
      <c r="G31" s="34"/>
      <c r="H31" s="34"/>
      <c r="I31" s="35"/>
      <c r="J31" s="34"/>
      <c r="K31" s="34"/>
      <c r="L31" s="34"/>
      <c r="M31" s="34"/>
      <c r="N31" s="34"/>
    </row>
    <row r="32" spans="1:18" ht="72.75" customHeight="1" x14ac:dyDescent="0.2">
      <c r="A32" s="34"/>
      <c r="B32" s="35"/>
      <c r="C32" s="46"/>
      <c r="D32" s="46"/>
      <c r="E32" s="34"/>
      <c r="F32" s="35"/>
      <c r="G32" s="34"/>
      <c r="H32" s="34"/>
      <c r="I32" s="35"/>
      <c r="J32" s="34"/>
      <c r="K32" s="34"/>
      <c r="L32" s="34"/>
      <c r="M32" s="34"/>
      <c r="N32" s="34"/>
    </row>
    <row r="33" spans="1:15" ht="24.95" customHeight="1" x14ac:dyDescent="0.2">
      <c r="A33" s="131"/>
      <c r="B33" s="131"/>
      <c r="C33" s="131"/>
      <c r="D33" s="131"/>
      <c r="E33" s="132"/>
      <c r="F33" s="133"/>
      <c r="G33" s="134"/>
      <c r="H33" s="11">
        <f>CEILING(($G$33*12)/(52*35),0.01)</f>
        <v>0</v>
      </c>
      <c r="I33" s="136"/>
      <c r="J33" s="136"/>
      <c r="K33" s="12">
        <f t="shared" ref="K33:K132" si="0">J33-I33</f>
        <v>0</v>
      </c>
      <c r="L33" s="11">
        <f t="shared" ref="L33:L132" si="1">IF(F33="Dia útil", IF(K33*24&lt;=1, H33*K33*24*1.25, H33*1.25 + H33*(K33*24-1)*1.375), IF(OR(F33="Dia feriado", F33="Dia de descanso complementar", F33="Dia de descanso semanal obrigatório"), H33*K33*24*1.5, 0))</f>
        <v>0</v>
      </c>
      <c r="M33" s="131"/>
      <c r="N33" s="131"/>
    </row>
    <row r="34" spans="1:15" ht="24.95" customHeight="1" x14ac:dyDescent="0.2">
      <c r="A34" s="131"/>
      <c r="B34" s="131"/>
      <c r="C34" s="131"/>
      <c r="D34" s="131"/>
      <c r="E34" s="132"/>
      <c r="F34" s="133"/>
      <c r="G34" s="134"/>
      <c r="H34" s="11">
        <f>CEILING(($G$34*12)/(52*35),0.01)</f>
        <v>0</v>
      </c>
      <c r="I34" s="136"/>
      <c r="J34" s="136"/>
      <c r="K34" s="12">
        <f t="shared" si="0"/>
        <v>0</v>
      </c>
      <c r="L34" s="11">
        <f t="shared" si="1"/>
        <v>0</v>
      </c>
      <c r="M34" s="131"/>
      <c r="N34" s="131"/>
    </row>
    <row r="35" spans="1:15" ht="24.95" customHeight="1" x14ac:dyDescent="0.2">
      <c r="A35" s="131"/>
      <c r="B35" s="131"/>
      <c r="C35" s="131"/>
      <c r="D35" s="131"/>
      <c r="E35" s="132"/>
      <c r="F35" s="133"/>
      <c r="G35" s="134"/>
      <c r="H35" s="11">
        <f>CEILING(($G$35*12)/(52*35),0.01)</f>
        <v>0</v>
      </c>
      <c r="I35" s="136"/>
      <c r="J35" s="136"/>
      <c r="K35" s="12">
        <f t="shared" si="0"/>
        <v>0</v>
      </c>
      <c r="L35" s="11">
        <f t="shared" si="1"/>
        <v>0</v>
      </c>
      <c r="M35" s="131"/>
      <c r="N35" s="131"/>
    </row>
    <row r="36" spans="1:15" ht="24.95" customHeight="1" x14ac:dyDescent="0.2">
      <c r="A36" s="131"/>
      <c r="B36" s="131"/>
      <c r="C36" s="131"/>
      <c r="D36" s="131"/>
      <c r="E36" s="132"/>
      <c r="F36" s="133"/>
      <c r="G36" s="134"/>
      <c r="H36" s="11">
        <f>CEILING(($G$36*12)/(52*35),0.01)</f>
        <v>0</v>
      </c>
      <c r="I36" s="136"/>
      <c r="J36" s="136"/>
      <c r="K36" s="12">
        <f t="shared" si="0"/>
        <v>0</v>
      </c>
      <c r="L36" s="11">
        <f t="shared" si="1"/>
        <v>0</v>
      </c>
      <c r="M36" s="131"/>
      <c r="N36" s="131"/>
    </row>
    <row r="37" spans="1:15" ht="24.95" customHeight="1" x14ac:dyDescent="0.2">
      <c r="A37" s="131"/>
      <c r="B37" s="131"/>
      <c r="C37" s="131"/>
      <c r="D37" s="131"/>
      <c r="E37" s="132"/>
      <c r="F37" s="133"/>
      <c r="G37" s="134"/>
      <c r="H37" s="11">
        <f>CEILING(($G$37*12)/(52*35),0.01)</f>
        <v>0</v>
      </c>
      <c r="I37" s="136"/>
      <c r="J37" s="136"/>
      <c r="K37" s="12">
        <f t="shared" si="0"/>
        <v>0</v>
      </c>
      <c r="L37" s="11">
        <f t="shared" si="1"/>
        <v>0</v>
      </c>
      <c r="M37" s="131"/>
      <c r="N37" s="131"/>
    </row>
    <row r="38" spans="1:15" ht="24.95" customHeight="1" x14ac:dyDescent="0.2">
      <c r="A38" s="131"/>
      <c r="B38" s="131"/>
      <c r="C38" s="131"/>
      <c r="D38" s="131"/>
      <c r="E38" s="132"/>
      <c r="F38" s="133"/>
      <c r="G38" s="134"/>
      <c r="H38" s="11">
        <f>CEILING(($G$38*12)/(52*35),0.01)</f>
        <v>0</v>
      </c>
      <c r="I38" s="136"/>
      <c r="J38" s="136"/>
      <c r="K38" s="12">
        <f t="shared" si="0"/>
        <v>0</v>
      </c>
      <c r="L38" s="11">
        <f t="shared" si="1"/>
        <v>0</v>
      </c>
      <c r="M38" s="131"/>
      <c r="N38" s="131"/>
    </row>
    <row r="39" spans="1:15" ht="24.95" customHeight="1" x14ac:dyDescent="0.2">
      <c r="A39" s="131"/>
      <c r="B39" s="131"/>
      <c r="C39" s="131"/>
      <c r="D39" s="131"/>
      <c r="E39" s="132"/>
      <c r="F39" s="133"/>
      <c r="G39" s="134"/>
      <c r="H39" s="11">
        <f>CEILING(($G$39*12)/(52*35),0.01)</f>
        <v>0</v>
      </c>
      <c r="I39" s="136"/>
      <c r="J39" s="136"/>
      <c r="K39" s="12">
        <f t="shared" si="0"/>
        <v>0</v>
      </c>
      <c r="L39" s="11">
        <f t="shared" si="1"/>
        <v>0</v>
      </c>
      <c r="M39" s="131"/>
      <c r="N39" s="131"/>
    </row>
    <row r="40" spans="1:15" ht="24.95" customHeight="1" x14ac:dyDescent="0.2">
      <c r="A40" s="131"/>
      <c r="B40" s="131"/>
      <c r="C40" s="131"/>
      <c r="D40" s="131"/>
      <c r="E40" s="132"/>
      <c r="F40" s="133"/>
      <c r="G40" s="134"/>
      <c r="H40" s="11">
        <f>CEILING(($G$40*12)/(52*35),0.01)</f>
        <v>0</v>
      </c>
      <c r="I40" s="136"/>
      <c r="J40" s="136"/>
      <c r="K40" s="12">
        <f t="shared" si="0"/>
        <v>0</v>
      </c>
      <c r="L40" s="11">
        <f t="shared" si="1"/>
        <v>0</v>
      </c>
      <c r="M40" s="131"/>
      <c r="N40" s="131"/>
    </row>
    <row r="41" spans="1:15" ht="24.95" customHeight="1" x14ac:dyDescent="0.2">
      <c r="A41" s="131"/>
      <c r="B41" s="131"/>
      <c r="C41" s="131"/>
      <c r="D41" s="131"/>
      <c r="E41" s="132"/>
      <c r="F41" s="133"/>
      <c r="G41" s="134"/>
      <c r="H41" s="11">
        <f>CEILING(($G$41*12)/(52*35),0.01)</f>
        <v>0</v>
      </c>
      <c r="I41" s="136"/>
      <c r="J41" s="136"/>
      <c r="K41" s="12">
        <f t="shared" si="0"/>
        <v>0</v>
      </c>
      <c r="L41" s="11">
        <f t="shared" si="1"/>
        <v>0</v>
      </c>
      <c r="M41" s="131"/>
      <c r="N41" s="131"/>
    </row>
    <row r="42" spans="1:15" ht="24.95" customHeight="1" x14ac:dyDescent="0.2">
      <c r="A42" s="131"/>
      <c r="B42" s="131"/>
      <c r="C42" s="131"/>
      <c r="D42" s="131"/>
      <c r="E42" s="132"/>
      <c r="F42" s="133"/>
      <c r="G42" s="133"/>
      <c r="H42" s="11">
        <f>CEILING(($G$42*12)/(52*35),0.01)</f>
        <v>0</v>
      </c>
      <c r="I42" s="136"/>
      <c r="J42" s="136"/>
      <c r="K42" s="12">
        <f t="shared" si="0"/>
        <v>0</v>
      </c>
      <c r="L42" s="11">
        <f t="shared" si="1"/>
        <v>0</v>
      </c>
      <c r="M42" s="131"/>
      <c r="N42" s="131"/>
    </row>
    <row r="43" spans="1:15" ht="24.95" customHeight="1" x14ac:dyDescent="0.2">
      <c r="A43" s="131"/>
      <c r="B43" s="131"/>
      <c r="C43" s="131"/>
      <c r="D43" s="131"/>
      <c r="E43" s="132"/>
      <c r="F43" s="133"/>
      <c r="G43" s="134"/>
      <c r="H43" s="11">
        <f>CEILING(($G$43*12)/(52*35),0.01)</f>
        <v>0</v>
      </c>
      <c r="I43" s="136"/>
      <c r="J43" s="136"/>
      <c r="K43" s="12">
        <f t="shared" si="0"/>
        <v>0</v>
      </c>
      <c r="L43" s="11">
        <f t="shared" si="1"/>
        <v>0</v>
      </c>
      <c r="M43" s="131"/>
      <c r="N43" s="131"/>
      <c r="O43" s="13"/>
    </row>
    <row r="44" spans="1:15" ht="24.95" customHeight="1" x14ac:dyDescent="0.2">
      <c r="A44" s="131"/>
      <c r="B44" s="131"/>
      <c r="C44" s="131"/>
      <c r="D44" s="131"/>
      <c r="E44" s="132"/>
      <c r="F44" s="133"/>
      <c r="G44" s="131"/>
      <c r="H44" s="11">
        <f>CEILING(($G$44*12)/(52*35),0.01)</f>
        <v>0</v>
      </c>
      <c r="I44" s="136"/>
      <c r="J44" s="136"/>
      <c r="K44" s="12">
        <f t="shared" si="0"/>
        <v>0</v>
      </c>
      <c r="L44" s="11">
        <f t="shared" si="1"/>
        <v>0</v>
      </c>
      <c r="M44" s="131"/>
      <c r="N44" s="131"/>
      <c r="O44" s="3"/>
    </row>
    <row r="45" spans="1:15" ht="24.95" customHeight="1" x14ac:dyDescent="0.2">
      <c r="A45" s="131"/>
      <c r="B45" s="133"/>
      <c r="C45" s="133"/>
      <c r="D45" s="133"/>
      <c r="E45" s="132"/>
      <c r="F45" s="133"/>
      <c r="G45" s="133"/>
      <c r="H45" s="11">
        <f>CEILING(($G$45*12)/(52*35),0.01)</f>
        <v>0</v>
      </c>
      <c r="I45" s="136"/>
      <c r="J45" s="136"/>
      <c r="K45" s="12">
        <f t="shared" si="0"/>
        <v>0</v>
      </c>
      <c r="L45" s="11">
        <f t="shared" si="1"/>
        <v>0</v>
      </c>
      <c r="M45" s="131"/>
      <c r="N45" s="131"/>
      <c r="O45" s="13"/>
    </row>
    <row r="46" spans="1:15" ht="24.95" customHeight="1" x14ac:dyDescent="0.2">
      <c r="A46" s="131"/>
      <c r="B46" s="131"/>
      <c r="C46" s="131"/>
      <c r="D46" s="131"/>
      <c r="E46" s="132"/>
      <c r="F46" s="133"/>
      <c r="G46" s="134"/>
      <c r="H46" s="11">
        <f>CEILING(($G$46*12)/(52*35),0.01)</f>
        <v>0</v>
      </c>
      <c r="I46" s="136"/>
      <c r="J46" s="136"/>
      <c r="K46" s="12">
        <f t="shared" si="0"/>
        <v>0</v>
      </c>
      <c r="L46" s="11">
        <f t="shared" si="1"/>
        <v>0</v>
      </c>
      <c r="M46" s="131"/>
      <c r="N46" s="131"/>
    </row>
    <row r="47" spans="1:15" ht="24.95" customHeight="1" x14ac:dyDescent="0.2">
      <c r="A47" s="131"/>
      <c r="B47" s="131"/>
      <c r="C47" s="131"/>
      <c r="D47" s="131"/>
      <c r="E47" s="132"/>
      <c r="F47" s="133"/>
      <c r="G47" s="134"/>
      <c r="H47" s="11">
        <f>CEILING(($G$47*12)/(52*35),0.01)</f>
        <v>0</v>
      </c>
      <c r="I47" s="136"/>
      <c r="J47" s="136"/>
      <c r="K47" s="12">
        <f t="shared" si="0"/>
        <v>0</v>
      </c>
      <c r="L47" s="11">
        <f t="shared" si="1"/>
        <v>0</v>
      </c>
      <c r="M47" s="131"/>
      <c r="N47" s="131"/>
    </row>
    <row r="48" spans="1:15" ht="24.95" customHeight="1" x14ac:dyDescent="0.2">
      <c r="A48" s="131"/>
      <c r="B48" s="131"/>
      <c r="C48" s="131"/>
      <c r="D48" s="131"/>
      <c r="E48" s="132"/>
      <c r="F48" s="133"/>
      <c r="G48" s="134"/>
      <c r="H48" s="11">
        <f>CEILING(($G$48*12)/(52*35),0.01)</f>
        <v>0</v>
      </c>
      <c r="I48" s="136"/>
      <c r="J48" s="136"/>
      <c r="K48" s="12">
        <f t="shared" si="0"/>
        <v>0</v>
      </c>
      <c r="L48" s="11">
        <f t="shared" si="1"/>
        <v>0</v>
      </c>
      <c r="M48" s="131"/>
      <c r="N48" s="131"/>
    </row>
    <row r="49" spans="1:14" ht="24.95" customHeight="1" x14ac:dyDescent="0.2">
      <c r="A49" s="131"/>
      <c r="B49" s="131"/>
      <c r="C49" s="131"/>
      <c r="D49" s="131"/>
      <c r="E49" s="135"/>
      <c r="F49" s="133"/>
      <c r="G49" s="134"/>
      <c r="H49" s="11">
        <f>CEILING(($G$50*12)/(52*35),0.01)</f>
        <v>0</v>
      </c>
      <c r="I49" s="136"/>
      <c r="J49" s="136"/>
      <c r="K49" s="12">
        <f t="shared" si="0"/>
        <v>0</v>
      </c>
      <c r="L49" s="11">
        <f t="shared" si="1"/>
        <v>0</v>
      </c>
      <c r="M49" s="131"/>
      <c r="N49" s="131"/>
    </row>
    <row r="50" spans="1:14" ht="24.95" customHeight="1" x14ac:dyDescent="0.2">
      <c r="A50" s="131"/>
      <c r="B50" s="131"/>
      <c r="C50" s="131"/>
      <c r="D50" s="131"/>
      <c r="E50" s="132"/>
      <c r="F50" s="133"/>
      <c r="G50" s="134"/>
      <c r="H50" s="11">
        <f>CEILING(($G$51*12)/(52*35),0.01)</f>
        <v>0</v>
      </c>
      <c r="I50" s="136"/>
      <c r="J50" s="136"/>
      <c r="K50" s="12">
        <f t="shared" si="0"/>
        <v>0</v>
      </c>
      <c r="L50" s="11">
        <f t="shared" si="1"/>
        <v>0</v>
      </c>
      <c r="M50" s="131"/>
      <c r="N50" s="131"/>
    </row>
    <row r="51" spans="1:14" ht="24.95" customHeight="1" x14ac:dyDescent="0.2">
      <c r="A51" s="131"/>
      <c r="B51" s="131"/>
      <c r="C51" s="131"/>
      <c r="D51" s="131"/>
      <c r="E51" s="132"/>
      <c r="F51" s="133"/>
      <c r="G51" s="134"/>
      <c r="H51" s="11">
        <f>CEILING(($G$52*12)/(52*35),0.01)</f>
        <v>0</v>
      </c>
      <c r="I51" s="136"/>
      <c r="J51" s="136"/>
      <c r="K51" s="12">
        <f t="shared" si="0"/>
        <v>0</v>
      </c>
      <c r="L51" s="11">
        <f t="shared" si="1"/>
        <v>0</v>
      </c>
      <c r="M51" s="131"/>
      <c r="N51" s="131"/>
    </row>
    <row r="52" spans="1:14" ht="24.95" customHeight="1" x14ac:dyDescent="0.2">
      <c r="A52" s="131"/>
      <c r="B52" s="131"/>
      <c r="C52" s="131"/>
      <c r="D52" s="131"/>
      <c r="E52" s="132"/>
      <c r="F52" s="133"/>
      <c r="G52" s="134"/>
      <c r="H52" s="11">
        <f>CEILING(($G$53*12)/(52*35),0.01)</f>
        <v>0</v>
      </c>
      <c r="I52" s="136"/>
      <c r="J52" s="136"/>
      <c r="K52" s="12">
        <f t="shared" si="0"/>
        <v>0</v>
      </c>
      <c r="L52" s="11">
        <f t="shared" si="1"/>
        <v>0</v>
      </c>
      <c r="M52" s="131"/>
      <c r="N52" s="131"/>
    </row>
    <row r="53" spans="1:14" ht="24.95" customHeight="1" x14ac:dyDescent="0.2">
      <c r="A53" s="131"/>
      <c r="B53" s="131"/>
      <c r="C53" s="131"/>
      <c r="D53" s="131"/>
      <c r="E53" s="132"/>
      <c r="F53" s="133"/>
      <c r="G53" s="134"/>
      <c r="H53" s="11">
        <f>CEILING(($G$54*12)/(52*35),0.01)</f>
        <v>0</v>
      </c>
      <c r="I53" s="136"/>
      <c r="J53" s="136"/>
      <c r="K53" s="12">
        <f t="shared" si="0"/>
        <v>0</v>
      </c>
      <c r="L53" s="11">
        <f t="shared" si="1"/>
        <v>0</v>
      </c>
      <c r="M53" s="131"/>
      <c r="N53" s="131"/>
    </row>
    <row r="54" spans="1:14" ht="24.95" customHeight="1" x14ac:dyDescent="0.2">
      <c r="A54" s="131"/>
      <c r="B54" s="131"/>
      <c r="C54" s="131"/>
      <c r="D54" s="131"/>
      <c r="E54" s="132"/>
      <c r="F54" s="133"/>
      <c r="G54" s="134"/>
      <c r="H54" s="11">
        <f>CEILING(($G$55*12)/(52*35),0.01)</f>
        <v>0</v>
      </c>
      <c r="I54" s="136"/>
      <c r="J54" s="136"/>
      <c r="K54" s="12">
        <f t="shared" si="0"/>
        <v>0</v>
      </c>
      <c r="L54" s="11">
        <f t="shared" si="1"/>
        <v>0</v>
      </c>
      <c r="M54" s="131"/>
      <c r="N54" s="131"/>
    </row>
    <row r="55" spans="1:14" ht="24.95" customHeight="1" x14ac:dyDescent="0.2">
      <c r="A55" s="131"/>
      <c r="B55" s="131"/>
      <c r="C55" s="131"/>
      <c r="D55" s="131"/>
      <c r="E55" s="132"/>
      <c r="F55" s="133"/>
      <c r="G55" s="134"/>
      <c r="H55" s="11">
        <f>CEILING(($G$56*12)/(52*35),0.01)</f>
        <v>0</v>
      </c>
      <c r="I55" s="136"/>
      <c r="J55" s="136"/>
      <c r="K55" s="12">
        <f t="shared" si="0"/>
        <v>0</v>
      </c>
      <c r="L55" s="11">
        <f t="shared" si="1"/>
        <v>0</v>
      </c>
      <c r="M55" s="131"/>
      <c r="N55" s="131"/>
    </row>
    <row r="56" spans="1:14" ht="24.95" customHeight="1" x14ac:dyDescent="0.2">
      <c r="A56" s="131"/>
      <c r="B56" s="131"/>
      <c r="C56" s="131"/>
      <c r="D56" s="131"/>
      <c r="E56" s="132"/>
      <c r="F56" s="133"/>
      <c r="G56" s="134"/>
      <c r="H56" s="11">
        <f>CEILING(($G$57*12)/(52*35),0.01)</f>
        <v>0</v>
      </c>
      <c r="I56" s="136"/>
      <c r="J56" s="136"/>
      <c r="K56" s="12">
        <f t="shared" si="0"/>
        <v>0</v>
      </c>
      <c r="L56" s="11">
        <f t="shared" si="1"/>
        <v>0</v>
      </c>
      <c r="M56" s="131"/>
      <c r="N56" s="131"/>
    </row>
    <row r="57" spans="1:14" ht="24.95" customHeight="1" x14ac:dyDescent="0.2">
      <c r="A57" s="131"/>
      <c r="B57" s="131"/>
      <c r="C57" s="131"/>
      <c r="D57" s="131"/>
      <c r="E57" s="132"/>
      <c r="F57" s="133"/>
      <c r="G57" s="134"/>
      <c r="H57" s="11">
        <f>CEILING(($G$58*12)/(52*35),0.01)</f>
        <v>0</v>
      </c>
      <c r="I57" s="136"/>
      <c r="J57" s="136"/>
      <c r="K57" s="12">
        <f t="shared" si="0"/>
        <v>0</v>
      </c>
      <c r="L57" s="11">
        <f t="shared" si="1"/>
        <v>0</v>
      </c>
      <c r="M57" s="131"/>
      <c r="N57" s="131"/>
    </row>
    <row r="58" spans="1:14" ht="24.95" customHeight="1" x14ac:dyDescent="0.2">
      <c r="A58" s="131"/>
      <c r="B58" s="131"/>
      <c r="C58" s="131"/>
      <c r="D58" s="131"/>
      <c r="E58" s="132"/>
      <c r="F58" s="133"/>
      <c r="G58" s="134"/>
      <c r="H58" s="11">
        <f>CEILING(($G$59*12)/(52*35),0.01)</f>
        <v>0</v>
      </c>
      <c r="I58" s="136"/>
      <c r="J58" s="136"/>
      <c r="K58" s="12">
        <f t="shared" si="0"/>
        <v>0</v>
      </c>
      <c r="L58" s="11">
        <f t="shared" si="1"/>
        <v>0</v>
      </c>
      <c r="M58" s="131"/>
      <c r="N58" s="131"/>
    </row>
    <row r="59" spans="1:14" ht="24.95" customHeight="1" x14ac:dyDescent="0.2">
      <c r="A59" s="131"/>
      <c r="B59" s="131"/>
      <c r="C59" s="131"/>
      <c r="D59" s="131"/>
      <c r="E59" s="132"/>
      <c r="F59" s="133"/>
      <c r="G59" s="134"/>
      <c r="H59" s="11">
        <f>CEILING(($G$60*12)/(52*35),0.01)</f>
        <v>0</v>
      </c>
      <c r="I59" s="136"/>
      <c r="J59" s="136"/>
      <c r="K59" s="12">
        <f t="shared" si="0"/>
        <v>0</v>
      </c>
      <c r="L59" s="11">
        <f t="shared" si="1"/>
        <v>0</v>
      </c>
      <c r="M59" s="131"/>
      <c r="N59" s="131"/>
    </row>
    <row r="60" spans="1:14" ht="24.95" customHeight="1" x14ac:dyDescent="0.2">
      <c r="A60" s="131"/>
      <c r="B60" s="131"/>
      <c r="C60" s="131"/>
      <c r="D60" s="131"/>
      <c r="E60" s="132"/>
      <c r="F60" s="133"/>
      <c r="G60" s="134"/>
      <c r="H60" s="11">
        <f>CEILING(($G$61*12)/(52*35),0.01)</f>
        <v>0</v>
      </c>
      <c r="I60" s="136"/>
      <c r="J60" s="136"/>
      <c r="K60" s="12">
        <f t="shared" si="0"/>
        <v>0</v>
      </c>
      <c r="L60" s="11">
        <f t="shared" si="1"/>
        <v>0</v>
      </c>
      <c r="M60" s="131"/>
      <c r="N60" s="131"/>
    </row>
    <row r="61" spans="1:14" ht="24.95" customHeight="1" x14ac:dyDescent="0.2">
      <c r="A61" s="131"/>
      <c r="B61" s="131"/>
      <c r="C61" s="131"/>
      <c r="D61" s="131"/>
      <c r="E61" s="132"/>
      <c r="F61" s="133"/>
      <c r="G61" s="134"/>
      <c r="H61" s="11">
        <f>CEILING(($G$62*12)/(52*35),0.01)</f>
        <v>0</v>
      </c>
      <c r="I61" s="136"/>
      <c r="J61" s="136"/>
      <c r="K61" s="12">
        <f t="shared" si="0"/>
        <v>0</v>
      </c>
      <c r="L61" s="11">
        <f t="shared" si="1"/>
        <v>0</v>
      </c>
      <c r="M61" s="131"/>
      <c r="N61" s="131"/>
    </row>
    <row r="62" spans="1:14" ht="24.95" customHeight="1" x14ac:dyDescent="0.2">
      <c r="A62" s="131"/>
      <c r="B62" s="131"/>
      <c r="C62" s="131"/>
      <c r="D62" s="131"/>
      <c r="E62" s="132"/>
      <c r="F62" s="133"/>
      <c r="G62" s="134"/>
      <c r="H62" s="11">
        <f>CEILING(($G$63*12)/(52*35),0.01)</f>
        <v>0</v>
      </c>
      <c r="I62" s="136"/>
      <c r="J62" s="136"/>
      <c r="K62" s="12">
        <f t="shared" si="0"/>
        <v>0</v>
      </c>
      <c r="L62" s="11">
        <f t="shared" si="1"/>
        <v>0</v>
      </c>
      <c r="M62" s="131"/>
      <c r="N62" s="131"/>
    </row>
    <row r="63" spans="1:14" ht="24.95" customHeight="1" x14ac:dyDescent="0.2">
      <c r="A63" s="131"/>
      <c r="B63" s="131"/>
      <c r="C63" s="131"/>
      <c r="D63" s="131"/>
      <c r="E63" s="132"/>
      <c r="F63" s="133"/>
      <c r="G63" s="134"/>
      <c r="H63" s="11">
        <f>CEILING(($G$64*12)/(52*35),0.01)</f>
        <v>0</v>
      </c>
      <c r="I63" s="136"/>
      <c r="J63" s="136"/>
      <c r="K63" s="12">
        <f t="shared" si="0"/>
        <v>0</v>
      </c>
      <c r="L63" s="11">
        <f t="shared" si="1"/>
        <v>0</v>
      </c>
      <c r="M63" s="131"/>
      <c r="N63" s="131"/>
    </row>
    <row r="64" spans="1:14" ht="24.95" customHeight="1" x14ac:dyDescent="0.2">
      <c r="A64" s="131"/>
      <c r="B64" s="131"/>
      <c r="C64" s="131"/>
      <c r="D64" s="131"/>
      <c r="E64" s="132"/>
      <c r="F64" s="133"/>
      <c r="G64" s="134"/>
      <c r="H64" s="11">
        <f>CEILING(($G$65*12)/(52*35),0.01)</f>
        <v>0</v>
      </c>
      <c r="I64" s="136"/>
      <c r="J64" s="136"/>
      <c r="K64" s="12">
        <f t="shared" si="0"/>
        <v>0</v>
      </c>
      <c r="L64" s="11">
        <f t="shared" si="1"/>
        <v>0</v>
      </c>
      <c r="M64" s="131"/>
      <c r="N64" s="131"/>
    </row>
    <row r="65" spans="1:14" ht="24.95" customHeight="1" x14ac:dyDescent="0.2">
      <c r="A65" s="131"/>
      <c r="B65" s="131"/>
      <c r="C65" s="131"/>
      <c r="D65" s="131"/>
      <c r="E65" s="132"/>
      <c r="F65" s="133"/>
      <c r="G65" s="134"/>
      <c r="H65" s="11">
        <f>CEILING(($G$66*12)/(52*35),0.01)</f>
        <v>0</v>
      </c>
      <c r="I65" s="136"/>
      <c r="J65" s="136"/>
      <c r="K65" s="12">
        <f t="shared" si="0"/>
        <v>0</v>
      </c>
      <c r="L65" s="11">
        <f t="shared" si="1"/>
        <v>0</v>
      </c>
      <c r="M65" s="131"/>
      <c r="N65" s="131"/>
    </row>
    <row r="66" spans="1:14" ht="24.95" customHeight="1" x14ac:dyDescent="0.2">
      <c r="A66" s="131"/>
      <c r="B66" s="131"/>
      <c r="C66" s="131"/>
      <c r="D66" s="131"/>
      <c r="E66" s="132"/>
      <c r="F66" s="133"/>
      <c r="G66" s="134"/>
      <c r="H66" s="11">
        <f>CEILING(($G$67*12)/(52*35),0.01)</f>
        <v>0</v>
      </c>
      <c r="I66" s="136"/>
      <c r="J66" s="136"/>
      <c r="K66" s="12">
        <f t="shared" si="0"/>
        <v>0</v>
      </c>
      <c r="L66" s="11">
        <f t="shared" si="1"/>
        <v>0</v>
      </c>
      <c r="M66" s="131"/>
      <c r="N66" s="131"/>
    </row>
    <row r="67" spans="1:14" ht="24.95" customHeight="1" x14ac:dyDescent="0.2">
      <c r="A67" s="131"/>
      <c r="B67" s="131"/>
      <c r="C67" s="131"/>
      <c r="D67" s="131"/>
      <c r="E67" s="132"/>
      <c r="F67" s="133"/>
      <c r="G67" s="134"/>
      <c r="H67" s="11">
        <f>CEILING(($G$68*12)/(52*35),0.01)</f>
        <v>0</v>
      </c>
      <c r="I67" s="136"/>
      <c r="J67" s="136"/>
      <c r="K67" s="12">
        <f t="shared" si="0"/>
        <v>0</v>
      </c>
      <c r="L67" s="11">
        <f t="shared" si="1"/>
        <v>0</v>
      </c>
      <c r="M67" s="131"/>
      <c r="N67" s="131"/>
    </row>
    <row r="68" spans="1:14" ht="24.95" customHeight="1" x14ac:dyDescent="0.2">
      <c r="A68" s="131"/>
      <c r="B68" s="131"/>
      <c r="C68" s="131"/>
      <c r="D68" s="131"/>
      <c r="E68" s="132"/>
      <c r="F68" s="133"/>
      <c r="G68" s="134"/>
      <c r="H68" s="11">
        <f>CEILING(($G$68*12)/(52*35),0.01)</f>
        <v>0</v>
      </c>
      <c r="I68" s="136"/>
      <c r="J68" s="136"/>
      <c r="K68" s="12">
        <f t="shared" si="0"/>
        <v>0</v>
      </c>
      <c r="L68" s="11">
        <f t="shared" si="1"/>
        <v>0</v>
      </c>
      <c r="M68" s="131"/>
      <c r="N68" s="131"/>
    </row>
    <row r="69" spans="1:14" ht="24.95" customHeight="1" x14ac:dyDescent="0.2">
      <c r="A69" s="131"/>
      <c r="B69" s="131"/>
      <c r="C69" s="131"/>
      <c r="D69" s="131"/>
      <c r="E69" s="132"/>
      <c r="F69" s="133"/>
      <c r="G69" s="134"/>
      <c r="H69" s="11">
        <f>CEILING(($G$69*12)/(52*35),0.01)</f>
        <v>0</v>
      </c>
      <c r="I69" s="136"/>
      <c r="J69" s="136"/>
      <c r="K69" s="12">
        <f t="shared" si="0"/>
        <v>0</v>
      </c>
      <c r="L69" s="11">
        <f t="shared" si="1"/>
        <v>0</v>
      </c>
      <c r="M69" s="131"/>
      <c r="N69" s="131"/>
    </row>
    <row r="70" spans="1:14" ht="24.95" customHeight="1" x14ac:dyDescent="0.2">
      <c r="A70" s="131"/>
      <c r="B70" s="131"/>
      <c r="C70" s="131"/>
      <c r="D70" s="131"/>
      <c r="E70" s="132"/>
      <c r="F70" s="133"/>
      <c r="G70" s="134"/>
      <c r="H70" s="11">
        <f>CEILING(($G$70*12)/(52*35),0.01)</f>
        <v>0</v>
      </c>
      <c r="I70" s="136"/>
      <c r="J70" s="136"/>
      <c r="K70" s="12">
        <f t="shared" si="0"/>
        <v>0</v>
      </c>
      <c r="L70" s="11">
        <f t="shared" si="1"/>
        <v>0</v>
      </c>
      <c r="M70" s="131"/>
      <c r="N70" s="131"/>
    </row>
    <row r="71" spans="1:14" ht="24.95" customHeight="1" x14ac:dyDescent="0.2">
      <c r="A71" s="131"/>
      <c r="B71" s="131"/>
      <c r="C71" s="131"/>
      <c r="D71" s="131"/>
      <c r="E71" s="132"/>
      <c r="F71" s="133"/>
      <c r="G71" s="134"/>
      <c r="H71" s="11">
        <f>CEILING(($G$71*12)/(52*35),0.01)</f>
        <v>0</v>
      </c>
      <c r="I71" s="136"/>
      <c r="J71" s="136"/>
      <c r="K71" s="12">
        <f t="shared" si="0"/>
        <v>0</v>
      </c>
      <c r="L71" s="11">
        <f t="shared" si="1"/>
        <v>0</v>
      </c>
      <c r="M71" s="131"/>
      <c r="N71" s="131"/>
    </row>
    <row r="72" spans="1:14" ht="24.95" customHeight="1" x14ac:dyDescent="0.2">
      <c r="A72" s="131"/>
      <c r="B72" s="131"/>
      <c r="C72" s="131"/>
      <c r="D72" s="131"/>
      <c r="E72" s="132"/>
      <c r="F72" s="133"/>
      <c r="G72" s="134"/>
      <c r="H72" s="11">
        <f>CEILING(($G$72*12)/(52*35),0.01)</f>
        <v>0</v>
      </c>
      <c r="I72" s="136"/>
      <c r="J72" s="136"/>
      <c r="K72" s="12">
        <f t="shared" si="0"/>
        <v>0</v>
      </c>
      <c r="L72" s="11">
        <f t="shared" si="1"/>
        <v>0</v>
      </c>
      <c r="M72" s="131"/>
      <c r="N72" s="131"/>
    </row>
    <row r="73" spans="1:14" ht="24.95" customHeight="1" x14ac:dyDescent="0.2">
      <c r="A73" s="131"/>
      <c r="B73" s="131"/>
      <c r="C73" s="131"/>
      <c r="D73" s="131"/>
      <c r="E73" s="132"/>
      <c r="F73" s="133"/>
      <c r="G73" s="134"/>
      <c r="H73" s="11">
        <f>CEILING(($G$73*12)/(52*35),0.01)</f>
        <v>0</v>
      </c>
      <c r="I73" s="136"/>
      <c r="J73" s="136"/>
      <c r="K73" s="12">
        <f t="shared" si="0"/>
        <v>0</v>
      </c>
      <c r="L73" s="11">
        <f t="shared" si="1"/>
        <v>0</v>
      </c>
      <c r="M73" s="131"/>
      <c r="N73" s="131"/>
    </row>
    <row r="74" spans="1:14" ht="24.95" customHeight="1" x14ac:dyDescent="0.2">
      <c r="A74" s="131"/>
      <c r="B74" s="131"/>
      <c r="C74" s="131"/>
      <c r="D74" s="131"/>
      <c r="E74" s="132"/>
      <c r="F74" s="133"/>
      <c r="G74" s="134"/>
      <c r="H74" s="11">
        <f>CEILING(($G$74*12)/(52*35),0.01)</f>
        <v>0</v>
      </c>
      <c r="I74" s="136"/>
      <c r="J74" s="136"/>
      <c r="K74" s="12">
        <f t="shared" si="0"/>
        <v>0</v>
      </c>
      <c r="L74" s="11">
        <f t="shared" si="1"/>
        <v>0</v>
      </c>
      <c r="M74" s="131"/>
      <c r="N74" s="131"/>
    </row>
    <row r="75" spans="1:14" ht="24.95" customHeight="1" x14ac:dyDescent="0.2">
      <c r="A75" s="131"/>
      <c r="B75" s="131"/>
      <c r="C75" s="131"/>
      <c r="D75" s="131"/>
      <c r="E75" s="132"/>
      <c r="F75" s="133"/>
      <c r="G75" s="134"/>
      <c r="H75" s="11">
        <f>CEILING(($G$75*12)/(52*35),0.01)</f>
        <v>0</v>
      </c>
      <c r="I75" s="136"/>
      <c r="J75" s="136"/>
      <c r="K75" s="12">
        <f t="shared" si="0"/>
        <v>0</v>
      </c>
      <c r="L75" s="11">
        <f t="shared" si="1"/>
        <v>0</v>
      </c>
      <c r="M75" s="131"/>
      <c r="N75" s="131"/>
    </row>
    <row r="76" spans="1:14" ht="24.95" customHeight="1" x14ac:dyDescent="0.2">
      <c r="A76" s="131"/>
      <c r="B76" s="131"/>
      <c r="C76" s="131"/>
      <c r="D76" s="131"/>
      <c r="E76" s="132"/>
      <c r="F76" s="133"/>
      <c r="G76" s="134"/>
      <c r="H76" s="11">
        <f>CEILING(($G$76*12)/(52*35),0.01)</f>
        <v>0</v>
      </c>
      <c r="I76" s="136"/>
      <c r="J76" s="136"/>
      <c r="K76" s="12">
        <f t="shared" si="0"/>
        <v>0</v>
      </c>
      <c r="L76" s="11">
        <f t="shared" si="1"/>
        <v>0</v>
      </c>
      <c r="M76" s="131"/>
      <c r="N76" s="131"/>
    </row>
    <row r="77" spans="1:14" ht="24.95" customHeight="1" x14ac:dyDescent="0.2">
      <c r="A77" s="131"/>
      <c r="B77" s="131"/>
      <c r="C77" s="131"/>
      <c r="D77" s="131"/>
      <c r="E77" s="132"/>
      <c r="F77" s="133"/>
      <c r="G77" s="134"/>
      <c r="H77" s="11">
        <f>CEILING(($G$77*12)/(52*35),0.01)</f>
        <v>0</v>
      </c>
      <c r="I77" s="136"/>
      <c r="J77" s="136"/>
      <c r="K77" s="12">
        <f t="shared" si="0"/>
        <v>0</v>
      </c>
      <c r="L77" s="11">
        <f t="shared" si="1"/>
        <v>0</v>
      </c>
      <c r="M77" s="131"/>
      <c r="N77" s="131"/>
    </row>
    <row r="78" spans="1:14" ht="24.95" customHeight="1" x14ac:dyDescent="0.2">
      <c r="A78" s="131"/>
      <c r="B78" s="131"/>
      <c r="C78" s="131"/>
      <c r="D78" s="131"/>
      <c r="E78" s="132"/>
      <c r="F78" s="133"/>
      <c r="G78" s="134"/>
      <c r="H78" s="11">
        <f>CEILING(($G$78*12)/(52*35),0.01)</f>
        <v>0</v>
      </c>
      <c r="I78" s="136"/>
      <c r="J78" s="136"/>
      <c r="K78" s="12">
        <f t="shared" si="0"/>
        <v>0</v>
      </c>
      <c r="L78" s="11">
        <f t="shared" si="1"/>
        <v>0</v>
      </c>
      <c r="M78" s="131"/>
      <c r="N78" s="131"/>
    </row>
    <row r="79" spans="1:14" ht="24.95" customHeight="1" x14ac:dyDescent="0.2">
      <c r="A79" s="131"/>
      <c r="B79" s="131"/>
      <c r="C79" s="131"/>
      <c r="D79" s="131"/>
      <c r="E79" s="132"/>
      <c r="F79" s="133"/>
      <c r="G79" s="134"/>
      <c r="H79" s="11">
        <f>CEILING(($G$79*12)/(52*35),0.01)</f>
        <v>0</v>
      </c>
      <c r="I79" s="136"/>
      <c r="J79" s="136"/>
      <c r="K79" s="12">
        <f t="shared" si="0"/>
        <v>0</v>
      </c>
      <c r="L79" s="11">
        <f t="shared" si="1"/>
        <v>0</v>
      </c>
      <c r="M79" s="131"/>
      <c r="N79" s="131"/>
    </row>
    <row r="80" spans="1:14" ht="24.95" customHeight="1" x14ac:dyDescent="0.2">
      <c r="A80" s="131"/>
      <c r="B80" s="131"/>
      <c r="C80" s="131"/>
      <c r="D80" s="131"/>
      <c r="E80" s="132"/>
      <c r="F80" s="133"/>
      <c r="G80" s="134"/>
      <c r="H80" s="11">
        <f>CEILING(($G$80*12)/(52*35),0.01)</f>
        <v>0</v>
      </c>
      <c r="I80" s="136"/>
      <c r="J80" s="136"/>
      <c r="K80" s="12">
        <f t="shared" si="0"/>
        <v>0</v>
      </c>
      <c r="L80" s="11">
        <f t="shared" si="1"/>
        <v>0</v>
      </c>
      <c r="M80" s="131"/>
      <c r="N80" s="131"/>
    </row>
    <row r="81" spans="1:14" ht="24.95" customHeight="1" x14ac:dyDescent="0.2">
      <c r="A81" s="131"/>
      <c r="B81" s="131"/>
      <c r="C81" s="131"/>
      <c r="D81" s="131"/>
      <c r="E81" s="132"/>
      <c r="F81" s="133"/>
      <c r="G81" s="134"/>
      <c r="H81" s="11">
        <f>CEILING(($G$81*12)/(52*35),0.01)</f>
        <v>0</v>
      </c>
      <c r="I81" s="136"/>
      <c r="J81" s="136"/>
      <c r="K81" s="12">
        <f t="shared" si="0"/>
        <v>0</v>
      </c>
      <c r="L81" s="11">
        <f t="shared" si="1"/>
        <v>0</v>
      </c>
      <c r="M81" s="131"/>
      <c r="N81" s="131"/>
    </row>
    <row r="82" spans="1:14" ht="24.95" customHeight="1" x14ac:dyDescent="0.2">
      <c r="A82" s="131"/>
      <c r="B82" s="131"/>
      <c r="C82" s="131"/>
      <c r="D82" s="131"/>
      <c r="E82" s="132"/>
      <c r="F82" s="133"/>
      <c r="G82" s="134"/>
      <c r="H82" s="11">
        <f>CEILING(($G$82*12)/(52*35),0.01)</f>
        <v>0</v>
      </c>
      <c r="I82" s="136"/>
      <c r="J82" s="136"/>
      <c r="K82" s="12">
        <f t="shared" si="0"/>
        <v>0</v>
      </c>
      <c r="L82" s="11">
        <f t="shared" si="1"/>
        <v>0</v>
      </c>
      <c r="M82" s="131"/>
      <c r="N82" s="131"/>
    </row>
    <row r="83" spans="1:14" ht="24.95" customHeight="1" x14ac:dyDescent="0.2">
      <c r="A83" s="131"/>
      <c r="B83" s="131"/>
      <c r="C83" s="131"/>
      <c r="D83" s="131"/>
      <c r="E83" s="132"/>
      <c r="F83" s="133"/>
      <c r="G83" s="134"/>
      <c r="H83" s="11">
        <f>CEILING(($G$83*12)/(52*35),0.01)</f>
        <v>0</v>
      </c>
      <c r="I83" s="136"/>
      <c r="J83" s="136"/>
      <c r="K83" s="12">
        <f t="shared" si="0"/>
        <v>0</v>
      </c>
      <c r="L83" s="11">
        <f t="shared" si="1"/>
        <v>0</v>
      </c>
      <c r="M83" s="131"/>
      <c r="N83" s="131"/>
    </row>
    <row r="84" spans="1:14" ht="24.95" customHeight="1" x14ac:dyDescent="0.2">
      <c r="A84" s="131"/>
      <c r="B84" s="131"/>
      <c r="C84" s="131"/>
      <c r="D84" s="131"/>
      <c r="E84" s="132"/>
      <c r="F84" s="133"/>
      <c r="G84" s="134"/>
      <c r="H84" s="11">
        <f>CEILING(($G$84*12)/(52*35),0.01)</f>
        <v>0</v>
      </c>
      <c r="I84" s="136"/>
      <c r="J84" s="136"/>
      <c r="K84" s="12">
        <f t="shared" si="0"/>
        <v>0</v>
      </c>
      <c r="L84" s="11">
        <f t="shared" si="1"/>
        <v>0</v>
      </c>
      <c r="M84" s="131"/>
      <c r="N84" s="131"/>
    </row>
    <row r="85" spans="1:14" ht="24.95" customHeight="1" x14ac:dyDescent="0.2">
      <c r="A85" s="131"/>
      <c r="B85" s="131"/>
      <c r="C85" s="131"/>
      <c r="D85" s="131"/>
      <c r="E85" s="132"/>
      <c r="F85" s="133"/>
      <c r="G85" s="134"/>
      <c r="H85" s="26">
        <f>CEILING(($G$85*12)/(52*35),0.01)</f>
        <v>0</v>
      </c>
      <c r="I85" s="136"/>
      <c r="J85" s="136"/>
      <c r="K85" s="12">
        <f t="shared" si="0"/>
        <v>0</v>
      </c>
      <c r="L85" s="11">
        <f t="shared" si="1"/>
        <v>0</v>
      </c>
      <c r="M85" s="131"/>
      <c r="N85" s="131"/>
    </row>
    <row r="86" spans="1:14" ht="24.95" customHeight="1" x14ac:dyDescent="0.2">
      <c r="A86" s="131"/>
      <c r="B86" s="131"/>
      <c r="C86" s="131"/>
      <c r="D86" s="131"/>
      <c r="E86" s="132"/>
      <c r="F86" s="133"/>
      <c r="G86" s="134"/>
      <c r="H86" s="26">
        <f>CEILING(($G$86*12)/(52*35),0.01)</f>
        <v>0</v>
      </c>
      <c r="I86" s="136"/>
      <c r="J86" s="136"/>
      <c r="K86" s="12">
        <f t="shared" si="0"/>
        <v>0</v>
      </c>
      <c r="L86" s="11">
        <f t="shared" si="1"/>
        <v>0</v>
      </c>
      <c r="M86" s="131"/>
      <c r="N86" s="131"/>
    </row>
    <row r="87" spans="1:14" ht="24.95" customHeight="1" x14ac:dyDescent="0.2">
      <c r="A87" s="131"/>
      <c r="B87" s="131"/>
      <c r="C87" s="131"/>
      <c r="D87" s="131"/>
      <c r="E87" s="132"/>
      <c r="F87" s="133"/>
      <c r="G87" s="134"/>
      <c r="H87" s="26">
        <f>CEILING(($G$87*12)/(52*35),0.01)</f>
        <v>0</v>
      </c>
      <c r="I87" s="136"/>
      <c r="J87" s="136"/>
      <c r="K87" s="12">
        <f t="shared" si="0"/>
        <v>0</v>
      </c>
      <c r="L87" s="11">
        <f t="shared" si="1"/>
        <v>0</v>
      </c>
      <c r="M87" s="131"/>
      <c r="N87" s="131"/>
    </row>
    <row r="88" spans="1:14" ht="24.95" customHeight="1" x14ac:dyDescent="0.2">
      <c r="A88" s="131"/>
      <c r="B88" s="131"/>
      <c r="C88" s="131"/>
      <c r="D88" s="131"/>
      <c r="E88" s="132"/>
      <c r="F88" s="133"/>
      <c r="G88" s="134"/>
      <c r="H88" s="26">
        <f>CEILING(($G$88*12)/(52*35),0.01)</f>
        <v>0</v>
      </c>
      <c r="I88" s="136"/>
      <c r="J88" s="136"/>
      <c r="K88" s="12">
        <f t="shared" si="0"/>
        <v>0</v>
      </c>
      <c r="L88" s="11">
        <f t="shared" si="1"/>
        <v>0</v>
      </c>
      <c r="M88" s="131"/>
      <c r="N88" s="131"/>
    </row>
    <row r="89" spans="1:14" ht="24.95" customHeight="1" x14ac:dyDescent="0.2">
      <c r="A89" s="131"/>
      <c r="B89" s="131"/>
      <c r="C89" s="131"/>
      <c r="D89" s="131"/>
      <c r="E89" s="132"/>
      <c r="F89" s="133"/>
      <c r="G89" s="134"/>
      <c r="H89" s="26">
        <f>CEILING(($G$89*12)/(52*35),0.01)</f>
        <v>0</v>
      </c>
      <c r="I89" s="136"/>
      <c r="J89" s="136"/>
      <c r="K89" s="12">
        <f t="shared" si="0"/>
        <v>0</v>
      </c>
      <c r="L89" s="11">
        <f t="shared" si="1"/>
        <v>0</v>
      </c>
      <c r="M89" s="131"/>
      <c r="N89" s="131"/>
    </row>
    <row r="90" spans="1:14" ht="24.95" customHeight="1" x14ac:dyDescent="0.2">
      <c r="A90" s="131"/>
      <c r="B90" s="131"/>
      <c r="C90" s="131"/>
      <c r="D90" s="131"/>
      <c r="E90" s="132"/>
      <c r="F90" s="133"/>
      <c r="G90" s="134"/>
      <c r="H90" s="26">
        <f>CEILING(($G$90*12)/(52*35),0.01)</f>
        <v>0</v>
      </c>
      <c r="I90" s="136"/>
      <c r="J90" s="136"/>
      <c r="K90" s="12">
        <f t="shared" si="0"/>
        <v>0</v>
      </c>
      <c r="L90" s="11">
        <f t="shared" si="1"/>
        <v>0</v>
      </c>
      <c r="M90" s="131"/>
      <c r="N90" s="131"/>
    </row>
    <row r="91" spans="1:14" ht="24.95" customHeight="1" x14ac:dyDescent="0.2">
      <c r="A91" s="131"/>
      <c r="B91" s="131"/>
      <c r="C91" s="131"/>
      <c r="D91" s="131"/>
      <c r="E91" s="132"/>
      <c r="F91" s="133"/>
      <c r="G91" s="134"/>
      <c r="H91" s="26">
        <f>CEILING(($G$91*12)/(52*35),0.01)</f>
        <v>0</v>
      </c>
      <c r="I91" s="136"/>
      <c r="J91" s="136"/>
      <c r="K91" s="12">
        <f t="shared" si="0"/>
        <v>0</v>
      </c>
      <c r="L91" s="11">
        <f t="shared" si="1"/>
        <v>0</v>
      </c>
      <c r="M91" s="131"/>
      <c r="N91" s="131"/>
    </row>
    <row r="92" spans="1:14" ht="24.95" customHeight="1" x14ac:dyDescent="0.2">
      <c r="A92" s="131"/>
      <c r="B92" s="131"/>
      <c r="C92" s="131"/>
      <c r="D92" s="131"/>
      <c r="E92" s="132"/>
      <c r="F92" s="133"/>
      <c r="G92" s="134"/>
      <c r="H92" s="26">
        <f>CEILING(($G$92*12)/(52*35),0.01)</f>
        <v>0</v>
      </c>
      <c r="I92" s="136"/>
      <c r="J92" s="136"/>
      <c r="K92" s="12">
        <f t="shared" si="0"/>
        <v>0</v>
      </c>
      <c r="L92" s="11">
        <f t="shared" si="1"/>
        <v>0</v>
      </c>
      <c r="M92" s="131"/>
      <c r="N92" s="131"/>
    </row>
    <row r="93" spans="1:14" ht="24.95" customHeight="1" x14ac:dyDescent="0.2">
      <c r="A93" s="131"/>
      <c r="B93" s="131"/>
      <c r="C93" s="131"/>
      <c r="D93" s="131"/>
      <c r="E93" s="132"/>
      <c r="F93" s="133"/>
      <c r="G93" s="134"/>
      <c r="H93" s="26">
        <f>CEILING(($G$93*12)/(52*35),0.01)</f>
        <v>0</v>
      </c>
      <c r="I93" s="136"/>
      <c r="J93" s="136"/>
      <c r="K93" s="12">
        <f t="shared" si="0"/>
        <v>0</v>
      </c>
      <c r="L93" s="11">
        <f t="shared" si="1"/>
        <v>0</v>
      </c>
      <c r="M93" s="131"/>
      <c r="N93" s="131"/>
    </row>
    <row r="94" spans="1:14" ht="24.95" customHeight="1" x14ac:dyDescent="0.2">
      <c r="A94" s="131"/>
      <c r="B94" s="131"/>
      <c r="C94" s="131"/>
      <c r="D94" s="131"/>
      <c r="E94" s="132"/>
      <c r="F94" s="133"/>
      <c r="G94" s="134"/>
      <c r="H94" s="26">
        <f>CEILING(($G$94*12)/(52*35),0.01)</f>
        <v>0</v>
      </c>
      <c r="I94" s="136"/>
      <c r="J94" s="136"/>
      <c r="K94" s="12">
        <f t="shared" si="0"/>
        <v>0</v>
      </c>
      <c r="L94" s="11">
        <f t="shared" si="1"/>
        <v>0</v>
      </c>
      <c r="M94" s="131"/>
      <c r="N94" s="131"/>
    </row>
    <row r="95" spans="1:14" ht="24.95" customHeight="1" x14ac:dyDescent="0.2">
      <c r="A95" s="131"/>
      <c r="B95" s="131"/>
      <c r="C95" s="131"/>
      <c r="D95" s="131"/>
      <c r="E95" s="132"/>
      <c r="F95" s="133"/>
      <c r="G95" s="134"/>
      <c r="H95" s="26">
        <f>CEILING(($G$95*12)/(52*35),0.01)</f>
        <v>0</v>
      </c>
      <c r="I95" s="136"/>
      <c r="J95" s="136"/>
      <c r="K95" s="12">
        <f t="shared" si="0"/>
        <v>0</v>
      </c>
      <c r="L95" s="11">
        <f t="shared" si="1"/>
        <v>0</v>
      </c>
      <c r="M95" s="131"/>
      <c r="N95" s="131"/>
    </row>
    <row r="96" spans="1:14" ht="24.95" customHeight="1" x14ac:dyDescent="0.2">
      <c r="A96" s="131"/>
      <c r="B96" s="131"/>
      <c r="C96" s="131"/>
      <c r="D96" s="131"/>
      <c r="E96" s="132"/>
      <c r="F96" s="133"/>
      <c r="G96" s="134"/>
      <c r="H96" s="26">
        <f>CEILING(($G$96*12)/(52*35),0.01)</f>
        <v>0</v>
      </c>
      <c r="I96" s="136"/>
      <c r="J96" s="136"/>
      <c r="K96" s="12">
        <f t="shared" si="0"/>
        <v>0</v>
      </c>
      <c r="L96" s="11">
        <f t="shared" si="1"/>
        <v>0</v>
      </c>
      <c r="M96" s="131"/>
      <c r="N96" s="131"/>
    </row>
    <row r="97" spans="1:14" ht="24.95" customHeight="1" x14ac:dyDescent="0.2">
      <c r="A97" s="131"/>
      <c r="B97" s="131"/>
      <c r="C97" s="131"/>
      <c r="D97" s="131"/>
      <c r="E97" s="132"/>
      <c r="F97" s="133"/>
      <c r="G97" s="134"/>
      <c r="H97" s="26">
        <f>CEILING(($G$97*12)/(52*35),0.01)</f>
        <v>0</v>
      </c>
      <c r="I97" s="136"/>
      <c r="J97" s="136"/>
      <c r="K97" s="12">
        <f t="shared" si="0"/>
        <v>0</v>
      </c>
      <c r="L97" s="11">
        <f t="shared" si="1"/>
        <v>0</v>
      </c>
      <c r="M97" s="131"/>
      <c r="N97" s="131"/>
    </row>
    <row r="98" spans="1:14" ht="24.95" customHeight="1" x14ac:dyDescent="0.2">
      <c r="A98" s="131"/>
      <c r="B98" s="131"/>
      <c r="C98" s="131"/>
      <c r="D98" s="131"/>
      <c r="E98" s="132"/>
      <c r="F98" s="133"/>
      <c r="G98" s="134"/>
      <c r="H98" s="26">
        <f>CEILING(($G$98*12)/(52*35),0.01)</f>
        <v>0</v>
      </c>
      <c r="I98" s="136"/>
      <c r="J98" s="136"/>
      <c r="K98" s="12">
        <f t="shared" si="0"/>
        <v>0</v>
      </c>
      <c r="L98" s="11">
        <f t="shared" si="1"/>
        <v>0</v>
      </c>
      <c r="M98" s="131"/>
      <c r="N98" s="131"/>
    </row>
    <row r="99" spans="1:14" ht="24.95" customHeight="1" x14ac:dyDescent="0.2">
      <c r="A99" s="131"/>
      <c r="B99" s="131"/>
      <c r="C99" s="131"/>
      <c r="D99" s="131"/>
      <c r="E99" s="132"/>
      <c r="F99" s="133"/>
      <c r="G99" s="134"/>
      <c r="H99" s="26">
        <f>CEILING(($G$99*12)/(52*35),0.01)</f>
        <v>0</v>
      </c>
      <c r="I99" s="136"/>
      <c r="J99" s="136"/>
      <c r="K99" s="12">
        <f t="shared" si="0"/>
        <v>0</v>
      </c>
      <c r="L99" s="11">
        <f t="shared" si="1"/>
        <v>0</v>
      </c>
      <c r="M99" s="131"/>
      <c r="N99" s="131"/>
    </row>
    <row r="100" spans="1:14" ht="24.95" customHeight="1" x14ac:dyDescent="0.2">
      <c r="A100" s="131"/>
      <c r="B100" s="131"/>
      <c r="C100" s="131"/>
      <c r="D100" s="131"/>
      <c r="E100" s="132"/>
      <c r="F100" s="133"/>
      <c r="G100" s="134"/>
      <c r="H100" s="26">
        <f>CEILING(($G$100*12)/(52*35),0.01)</f>
        <v>0</v>
      </c>
      <c r="I100" s="136"/>
      <c r="J100" s="136"/>
      <c r="K100" s="12">
        <f t="shared" si="0"/>
        <v>0</v>
      </c>
      <c r="L100" s="11">
        <f t="shared" si="1"/>
        <v>0</v>
      </c>
      <c r="M100" s="131"/>
      <c r="N100" s="131"/>
    </row>
    <row r="101" spans="1:14" ht="24.95" customHeight="1" x14ac:dyDescent="0.2">
      <c r="A101" s="131"/>
      <c r="B101" s="131"/>
      <c r="C101" s="131"/>
      <c r="D101" s="131"/>
      <c r="E101" s="132"/>
      <c r="F101" s="133"/>
      <c r="G101" s="134"/>
      <c r="H101" s="26">
        <f>CEILING(($G$101*12)/(52*35),0.01)</f>
        <v>0</v>
      </c>
      <c r="I101" s="136"/>
      <c r="J101" s="136"/>
      <c r="K101" s="12">
        <f t="shared" si="0"/>
        <v>0</v>
      </c>
      <c r="L101" s="11">
        <f t="shared" si="1"/>
        <v>0</v>
      </c>
      <c r="M101" s="131"/>
      <c r="N101" s="131"/>
    </row>
    <row r="102" spans="1:14" ht="24.95" customHeight="1" x14ac:dyDescent="0.2">
      <c r="A102" s="131"/>
      <c r="B102" s="131"/>
      <c r="C102" s="131"/>
      <c r="D102" s="131"/>
      <c r="E102" s="132"/>
      <c r="F102" s="133"/>
      <c r="G102" s="134"/>
      <c r="H102" s="27">
        <f>CEILING(($G$104*12)/(52*35),0.01)</f>
        <v>0</v>
      </c>
      <c r="I102" s="136"/>
      <c r="J102" s="136"/>
      <c r="K102" s="12">
        <f t="shared" si="0"/>
        <v>0</v>
      </c>
      <c r="L102" s="11">
        <f t="shared" si="1"/>
        <v>0</v>
      </c>
      <c r="M102" s="131"/>
      <c r="N102" s="131"/>
    </row>
    <row r="103" spans="1:14" ht="24.95" customHeight="1" x14ac:dyDescent="0.2">
      <c r="A103" s="131"/>
      <c r="B103" s="131"/>
      <c r="C103" s="131"/>
      <c r="D103" s="131"/>
      <c r="E103" s="132"/>
      <c r="F103" s="133"/>
      <c r="G103" s="134"/>
      <c r="H103" s="27">
        <f>CEILING(($G$105*12)/(52*35),0.01)</f>
        <v>0</v>
      </c>
      <c r="I103" s="136"/>
      <c r="J103" s="136"/>
      <c r="K103" s="12">
        <f t="shared" si="0"/>
        <v>0</v>
      </c>
      <c r="L103" s="11">
        <f t="shared" si="1"/>
        <v>0</v>
      </c>
      <c r="M103" s="131"/>
      <c r="N103" s="131"/>
    </row>
    <row r="104" spans="1:14" ht="24.95" customHeight="1" x14ac:dyDescent="0.2">
      <c r="A104" s="131"/>
      <c r="B104" s="131"/>
      <c r="C104" s="131"/>
      <c r="D104" s="131"/>
      <c r="E104" s="132"/>
      <c r="F104" s="133"/>
      <c r="G104" s="134"/>
      <c r="H104" s="27">
        <f>CEILING(($G$106*12)/(52*35),0.01)</f>
        <v>0</v>
      </c>
      <c r="I104" s="136"/>
      <c r="J104" s="136"/>
      <c r="K104" s="12">
        <f t="shared" si="0"/>
        <v>0</v>
      </c>
      <c r="L104" s="11">
        <f t="shared" si="1"/>
        <v>0</v>
      </c>
      <c r="M104" s="131"/>
      <c r="N104" s="131"/>
    </row>
    <row r="105" spans="1:14" ht="24.95" customHeight="1" x14ac:dyDescent="0.2">
      <c r="A105" s="131"/>
      <c r="B105" s="131"/>
      <c r="C105" s="131"/>
      <c r="D105" s="131"/>
      <c r="E105" s="132"/>
      <c r="F105" s="133"/>
      <c r="G105" s="134"/>
      <c r="H105" s="27">
        <f>CEILING(($G$107*12)/(52*35),0.01)</f>
        <v>0</v>
      </c>
      <c r="I105" s="136"/>
      <c r="J105" s="136"/>
      <c r="K105" s="12">
        <f t="shared" si="0"/>
        <v>0</v>
      </c>
      <c r="L105" s="11">
        <f t="shared" si="1"/>
        <v>0</v>
      </c>
      <c r="M105" s="131"/>
      <c r="N105" s="131"/>
    </row>
    <row r="106" spans="1:14" ht="24.95" customHeight="1" x14ac:dyDescent="0.2">
      <c r="A106" s="131"/>
      <c r="B106" s="131"/>
      <c r="C106" s="131"/>
      <c r="D106" s="131"/>
      <c r="E106" s="132"/>
      <c r="F106" s="133"/>
      <c r="G106" s="134"/>
      <c r="H106" s="27">
        <f>CEILING(($G$108*12)/(52*35),0.01)</f>
        <v>0</v>
      </c>
      <c r="I106" s="136"/>
      <c r="J106" s="136"/>
      <c r="K106" s="12">
        <f t="shared" si="0"/>
        <v>0</v>
      </c>
      <c r="L106" s="11">
        <f t="shared" si="1"/>
        <v>0</v>
      </c>
      <c r="M106" s="131"/>
      <c r="N106" s="131"/>
    </row>
    <row r="107" spans="1:14" ht="24.95" customHeight="1" x14ac:dyDescent="0.2">
      <c r="A107" s="131"/>
      <c r="B107" s="131"/>
      <c r="C107" s="131"/>
      <c r="D107" s="131"/>
      <c r="E107" s="132"/>
      <c r="F107" s="133"/>
      <c r="G107" s="134"/>
      <c r="H107" s="27">
        <f>CEILING(($G$109*12)/(52*35),0.01)</f>
        <v>0</v>
      </c>
      <c r="I107" s="136"/>
      <c r="J107" s="136"/>
      <c r="K107" s="12">
        <f t="shared" si="0"/>
        <v>0</v>
      </c>
      <c r="L107" s="11">
        <f t="shared" si="1"/>
        <v>0</v>
      </c>
      <c r="M107" s="131"/>
      <c r="N107" s="131"/>
    </row>
    <row r="108" spans="1:14" ht="24.95" customHeight="1" x14ac:dyDescent="0.2">
      <c r="A108" s="131"/>
      <c r="B108" s="131"/>
      <c r="C108" s="131"/>
      <c r="D108" s="131"/>
      <c r="E108" s="132"/>
      <c r="F108" s="133"/>
      <c r="G108" s="134"/>
      <c r="H108" s="27">
        <f>CEILING(($G$110*12)/(52*35),0.01)</f>
        <v>0</v>
      </c>
      <c r="I108" s="136"/>
      <c r="J108" s="136"/>
      <c r="K108" s="12">
        <f t="shared" si="0"/>
        <v>0</v>
      </c>
      <c r="L108" s="11">
        <f t="shared" si="1"/>
        <v>0</v>
      </c>
      <c r="M108" s="131"/>
      <c r="N108" s="131"/>
    </row>
    <row r="109" spans="1:14" ht="24.95" customHeight="1" x14ac:dyDescent="0.2">
      <c r="A109" s="131"/>
      <c r="B109" s="131"/>
      <c r="C109" s="131"/>
      <c r="D109" s="131"/>
      <c r="E109" s="132"/>
      <c r="F109" s="133"/>
      <c r="G109" s="134"/>
      <c r="H109" s="27">
        <f>CEILING(($G$111*12)/(52*35),0.01)</f>
        <v>0</v>
      </c>
      <c r="I109" s="136"/>
      <c r="J109" s="136"/>
      <c r="K109" s="12">
        <f t="shared" si="0"/>
        <v>0</v>
      </c>
      <c r="L109" s="11">
        <f t="shared" si="1"/>
        <v>0</v>
      </c>
      <c r="M109" s="131"/>
      <c r="N109" s="131"/>
    </row>
    <row r="110" spans="1:14" ht="24.95" customHeight="1" x14ac:dyDescent="0.2">
      <c r="A110" s="131"/>
      <c r="B110" s="131"/>
      <c r="C110" s="131"/>
      <c r="D110" s="131"/>
      <c r="E110" s="132"/>
      <c r="F110" s="133"/>
      <c r="G110" s="134"/>
      <c r="H110" s="27">
        <f>CEILING(($G$112*12)/(52*35),0.01)</f>
        <v>0</v>
      </c>
      <c r="I110" s="136"/>
      <c r="J110" s="136"/>
      <c r="K110" s="12">
        <f t="shared" si="0"/>
        <v>0</v>
      </c>
      <c r="L110" s="11">
        <f t="shared" si="1"/>
        <v>0</v>
      </c>
      <c r="M110" s="131"/>
      <c r="N110" s="131"/>
    </row>
    <row r="111" spans="1:14" ht="24.95" customHeight="1" x14ac:dyDescent="0.2">
      <c r="A111" s="131"/>
      <c r="B111" s="131"/>
      <c r="C111" s="131"/>
      <c r="D111" s="131"/>
      <c r="E111" s="132"/>
      <c r="F111" s="133"/>
      <c r="G111" s="134"/>
      <c r="H111" s="27">
        <f>CEILING(($G$113*12)/(52*35),0.01)</f>
        <v>0</v>
      </c>
      <c r="I111" s="136"/>
      <c r="J111" s="136"/>
      <c r="K111" s="12">
        <f t="shared" si="0"/>
        <v>0</v>
      </c>
      <c r="L111" s="11">
        <f t="shared" si="1"/>
        <v>0</v>
      </c>
      <c r="M111" s="131"/>
      <c r="N111" s="131"/>
    </row>
    <row r="112" spans="1:14" ht="24.95" customHeight="1" x14ac:dyDescent="0.2">
      <c r="A112" s="131"/>
      <c r="B112" s="131"/>
      <c r="C112" s="131"/>
      <c r="D112" s="131"/>
      <c r="E112" s="132"/>
      <c r="F112" s="133"/>
      <c r="G112" s="134"/>
      <c r="H112" s="27">
        <f>CEILING(($G$114*12)/(52*35),0.01)</f>
        <v>0</v>
      </c>
      <c r="I112" s="136"/>
      <c r="J112" s="136"/>
      <c r="K112" s="12">
        <f t="shared" si="0"/>
        <v>0</v>
      </c>
      <c r="L112" s="11">
        <f t="shared" si="1"/>
        <v>0</v>
      </c>
      <c r="M112" s="131"/>
      <c r="N112" s="131"/>
    </row>
    <row r="113" spans="1:14" ht="24.95" customHeight="1" x14ac:dyDescent="0.2">
      <c r="A113" s="131"/>
      <c r="B113" s="131"/>
      <c r="C113" s="131"/>
      <c r="D113" s="131"/>
      <c r="E113" s="132"/>
      <c r="F113" s="133"/>
      <c r="G113" s="134"/>
      <c r="H113" s="27">
        <f>CEILING(($G$115*12)/(52*35),0.01)</f>
        <v>0</v>
      </c>
      <c r="I113" s="136"/>
      <c r="J113" s="136"/>
      <c r="K113" s="12">
        <f t="shared" si="0"/>
        <v>0</v>
      </c>
      <c r="L113" s="11">
        <f t="shared" si="1"/>
        <v>0</v>
      </c>
      <c r="M113" s="131"/>
      <c r="N113" s="131"/>
    </row>
    <row r="114" spans="1:14" ht="24.95" customHeight="1" x14ac:dyDescent="0.2">
      <c r="A114" s="131"/>
      <c r="B114" s="131"/>
      <c r="C114" s="131"/>
      <c r="D114" s="131"/>
      <c r="E114" s="132"/>
      <c r="F114" s="133"/>
      <c r="G114" s="134"/>
      <c r="H114" s="27">
        <f>CEILING(($G$116*12)/(52*35),0.01)</f>
        <v>0</v>
      </c>
      <c r="I114" s="136"/>
      <c r="J114" s="136"/>
      <c r="K114" s="12">
        <f t="shared" si="0"/>
        <v>0</v>
      </c>
      <c r="L114" s="11">
        <f t="shared" si="1"/>
        <v>0</v>
      </c>
      <c r="M114" s="131"/>
      <c r="N114" s="131"/>
    </row>
    <row r="115" spans="1:14" ht="24.95" customHeight="1" x14ac:dyDescent="0.2">
      <c r="A115" s="131"/>
      <c r="B115" s="131"/>
      <c r="C115" s="131"/>
      <c r="D115" s="131"/>
      <c r="E115" s="132"/>
      <c r="F115" s="133"/>
      <c r="G115" s="134"/>
      <c r="H115" s="27">
        <f>CEILING(($G$117*12)/(52*35),0.01)</f>
        <v>0</v>
      </c>
      <c r="I115" s="136"/>
      <c r="J115" s="136"/>
      <c r="K115" s="12">
        <f t="shared" si="0"/>
        <v>0</v>
      </c>
      <c r="L115" s="11">
        <f t="shared" si="1"/>
        <v>0</v>
      </c>
      <c r="M115" s="131"/>
      <c r="N115" s="131"/>
    </row>
    <row r="116" spans="1:14" ht="24.95" customHeight="1" x14ac:dyDescent="0.2">
      <c r="A116" s="131"/>
      <c r="B116" s="131"/>
      <c r="C116" s="131"/>
      <c r="D116" s="131"/>
      <c r="E116" s="132"/>
      <c r="F116" s="133"/>
      <c r="G116" s="134"/>
      <c r="H116" s="27">
        <f>CEILING(($G$118*12)/(52*35),0.01)</f>
        <v>0</v>
      </c>
      <c r="I116" s="136"/>
      <c r="J116" s="136"/>
      <c r="K116" s="12">
        <f t="shared" si="0"/>
        <v>0</v>
      </c>
      <c r="L116" s="11">
        <f t="shared" si="1"/>
        <v>0</v>
      </c>
      <c r="M116" s="131"/>
      <c r="N116" s="131"/>
    </row>
    <row r="117" spans="1:14" ht="24.95" customHeight="1" x14ac:dyDescent="0.2">
      <c r="A117" s="131"/>
      <c r="B117" s="131"/>
      <c r="C117" s="131"/>
      <c r="D117" s="131"/>
      <c r="E117" s="132"/>
      <c r="F117" s="133"/>
      <c r="G117" s="134"/>
      <c r="H117" s="27">
        <f>CEILING(($G$119*12)/(52*35),0.01)</f>
        <v>0</v>
      </c>
      <c r="I117" s="136"/>
      <c r="J117" s="136"/>
      <c r="K117" s="12">
        <f t="shared" si="0"/>
        <v>0</v>
      </c>
      <c r="L117" s="11">
        <f t="shared" si="1"/>
        <v>0</v>
      </c>
      <c r="M117" s="131"/>
      <c r="N117" s="131"/>
    </row>
    <row r="118" spans="1:14" ht="24.95" customHeight="1" x14ac:dyDescent="0.2">
      <c r="A118" s="131"/>
      <c r="B118" s="131"/>
      <c r="C118" s="131"/>
      <c r="D118" s="131"/>
      <c r="E118" s="132"/>
      <c r="F118" s="133"/>
      <c r="G118" s="134"/>
      <c r="H118" s="27">
        <f>CEILING(($G$120*12)/(52*35),0.01)</f>
        <v>0</v>
      </c>
      <c r="I118" s="136"/>
      <c r="J118" s="136"/>
      <c r="K118" s="12">
        <f t="shared" si="0"/>
        <v>0</v>
      </c>
      <c r="L118" s="11">
        <f t="shared" si="1"/>
        <v>0</v>
      </c>
      <c r="M118" s="131"/>
      <c r="N118" s="131"/>
    </row>
    <row r="119" spans="1:14" ht="24.95" customHeight="1" x14ac:dyDescent="0.2">
      <c r="A119" s="131"/>
      <c r="B119" s="131"/>
      <c r="C119" s="131"/>
      <c r="D119" s="131"/>
      <c r="E119" s="132"/>
      <c r="F119" s="133"/>
      <c r="G119" s="134"/>
      <c r="H119" s="27">
        <f>CEILING(($G$121*12)/(52*35),0.01)</f>
        <v>0</v>
      </c>
      <c r="I119" s="136"/>
      <c r="J119" s="136"/>
      <c r="K119" s="12">
        <f t="shared" si="0"/>
        <v>0</v>
      </c>
      <c r="L119" s="11">
        <f t="shared" si="1"/>
        <v>0</v>
      </c>
      <c r="M119" s="131"/>
      <c r="N119" s="131"/>
    </row>
    <row r="120" spans="1:14" ht="24.95" customHeight="1" x14ac:dyDescent="0.2">
      <c r="A120" s="131"/>
      <c r="B120" s="131"/>
      <c r="C120" s="131"/>
      <c r="D120" s="131"/>
      <c r="E120" s="132"/>
      <c r="F120" s="133"/>
      <c r="G120" s="134"/>
      <c r="H120" s="27">
        <f>CEILING(($G$122*12)/(52*35),0.01)</f>
        <v>0</v>
      </c>
      <c r="I120" s="136"/>
      <c r="J120" s="136"/>
      <c r="K120" s="12">
        <f t="shared" si="0"/>
        <v>0</v>
      </c>
      <c r="L120" s="11">
        <f t="shared" si="1"/>
        <v>0</v>
      </c>
      <c r="M120" s="131"/>
      <c r="N120" s="131"/>
    </row>
    <row r="121" spans="1:14" ht="24.95" customHeight="1" x14ac:dyDescent="0.2">
      <c r="A121" s="131"/>
      <c r="B121" s="131"/>
      <c r="C121" s="131"/>
      <c r="D121" s="131"/>
      <c r="E121" s="132"/>
      <c r="F121" s="133"/>
      <c r="G121" s="134"/>
      <c r="H121" s="27">
        <f>CEILING(($G$123*12)/(52*35),0.01)</f>
        <v>0</v>
      </c>
      <c r="I121" s="136"/>
      <c r="J121" s="136"/>
      <c r="K121" s="12">
        <f t="shared" si="0"/>
        <v>0</v>
      </c>
      <c r="L121" s="11">
        <f t="shared" si="1"/>
        <v>0</v>
      </c>
      <c r="M121" s="131"/>
      <c r="N121" s="131"/>
    </row>
    <row r="122" spans="1:14" ht="24.95" customHeight="1" x14ac:dyDescent="0.2">
      <c r="A122" s="131"/>
      <c r="B122" s="131"/>
      <c r="C122" s="131"/>
      <c r="D122" s="131"/>
      <c r="E122" s="132"/>
      <c r="F122" s="133"/>
      <c r="G122" s="134"/>
      <c r="H122" s="27">
        <f>CEILING(($G$124*12)/(52*35),0.01)</f>
        <v>0</v>
      </c>
      <c r="I122" s="136"/>
      <c r="J122" s="136"/>
      <c r="K122" s="12">
        <f t="shared" si="0"/>
        <v>0</v>
      </c>
      <c r="L122" s="11">
        <f t="shared" si="1"/>
        <v>0</v>
      </c>
      <c r="M122" s="131"/>
      <c r="N122" s="131"/>
    </row>
    <row r="123" spans="1:14" ht="24.95" customHeight="1" x14ac:dyDescent="0.2">
      <c r="A123" s="131"/>
      <c r="B123" s="131"/>
      <c r="C123" s="131"/>
      <c r="D123" s="131"/>
      <c r="E123" s="132"/>
      <c r="F123" s="133"/>
      <c r="G123" s="134"/>
      <c r="H123" s="27">
        <f>CEILING(($G$125*12)/(52*35),0.01)</f>
        <v>0</v>
      </c>
      <c r="I123" s="136"/>
      <c r="J123" s="136"/>
      <c r="K123" s="12">
        <f t="shared" si="0"/>
        <v>0</v>
      </c>
      <c r="L123" s="11">
        <f t="shared" si="1"/>
        <v>0</v>
      </c>
      <c r="M123" s="131"/>
      <c r="N123" s="131"/>
    </row>
    <row r="124" spans="1:14" ht="24.95" customHeight="1" x14ac:dyDescent="0.2">
      <c r="A124" s="131"/>
      <c r="B124" s="131"/>
      <c r="C124" s="131"/>
      <c r="D124" s="131"/>
      <c r="E124" s="132"/>
      <c r="F124" s="133"/>
      <c r="G124" s="134"/>
      <c r="H124" s="27">
        <f>CEILING(($G$126*12)/(52*35),0.01)</f>
        <v>0</v>
      </c>
      <c r="I124" s="136"/>
      <c r="J124" s="136"/>
      <c r="K124" s="12">
        <f t="shared" si="0"/>
        <v>0</v>
      </c>
      <c r="L124" s="11">
        <f t="shared" si="1"/>
        <v>0</v>
      </c>
      <c r="M124" s="131"/>
      <c r="N124" s="131"/>
    </row>
    <row r="125" spans="1:14" ht="24.95" customHeight="1" x14ac:dyDescent="0.2">
      <c r="A125" s="131"/>
      <c r="B125" s="131"/>
      <c r="C125" s="131"/>
      <c r="D125" s="131"/>
      <c r="E125" s="132"/>
      <c r="F125" s="133"/>
      <c r="G125" s="134"/>
      <c r="H125" s="27">
        <f>CEILING(($G$127*12)/(52*35),0.01)</f>
        <v>0</v>
      </c>
      <c r="I125" s="136"/>
      <c r="J125" s="136"/>
      <c r="K125" s="12">
        <f t="shared" si="0"/>
        <v>0</v>
      </c>
      <c r="L125" s="11">
        <f t="shared" si="1"/>
        <v>0</v>
      </c>
      <c r="M125" s="131"/>
      <c r="N125" s="131"/>
    </row>
    <row r="126" spans="1:14" ht="24.95" customHeight="1" x14ac:dyDescent="0.2">
      <c r="A126" s="131"/>
      <c r="B126" s="131"/>
      <c r="C126" s="131"/>
      <c r="D126" s="131"/>
      <c r="E126" s="132"/>
      <c r="F126" s="133"/>
      <c r="G126" s="134"/>
      <c r="H126" s="27">
        <f>CEILING(($G$128*12)/(52*35),0.01)</f>
        <v>0</v>
      </c>
      <c r="I126" s="136"/>
      <c r="J126" s="136"/>
      <c r="K126" s="12">
        <f t="shared" si="0"/>
        <v>0</v>
      </c>
      <c r="L126" s="11">
        <f t="shared" si="1"/>
        <v>0</v>
      </c>
      <c r="M126" s="131"/>
      <c r="N126" s="131"/>
    </row>
    <row r="127" spans="1:14" ht="24.95" customHeight="1" x14ac:dyDescent="0.2">
      <c r="A127" s="131"/>
      <c r="B127" s="131"/>
      <c r="C127" s="131"/>
      <c r="D127" s="131"/>
      <c r="E127" s="132"/>
      <c r="F127" s="133"/>
      <c r="G127" s="134"/>
      <c r="H127" s="27">
        <f>CEILING(($G$129*12)/(52*35),0.01)</f>
        <v>0</v>
      </c>
      <c r="I127" s="136"/>
      <c r="J127" s="136"/>
      <c r="K127" s="12">
        <f t="shared" si="0"/>
        <v>0</v>
      </c>
      <c r="L127" s="11">
        <f t="shared" si="1"/>
        <v>0</v>
      </c>
      <c r="M127" s="131"/>
      <c r="N127" s="131"/>
    </row>
    <row r="128" spans="1:14" ht="24.95" customHeight="1" x14ac:dyDescent="0.2">
      <c r="A128" s="131"/>
      <c r="B128" s="131"/>
      <c r="C128" s="131"/>
      <c r="D128" s="131"/>
      <c r="E128" s="132"/>
      <c r="F128" s="133"/>
      <c r="G128" s="134"/>
      <c r="H128" s="27">
        <f>CEILING(($G$130*12)/(52*35),0.01)</f>
        <v>0</v>
      </c>
      <c r="I128" s="136"/>
      <c r="J128" s="136"/>
      <c r="K128" s="12">
        <f t="shared" si="0"/>
        <v>0</v>
      </c>
      <c r="L128" s="11">
        <f t="shared" si="1"/>
        <v>0</v>
      </c>
      <c r="M128" s="131"/>
      <c r="N128" s="131"/>
    </row>
    <row r="129" spans="1:14" ht="24.95" customHeight="1" x14ac:dyDescent="0.2">
      <c r="A129" s="131"/>
      <c r="B129" s="131"/>
      <c r="C129" s="131"/>
      <c r="D129" s="131"/>
      <c r="E129" s="132"/>
      <c r="F129" s="133"/>
      <c r="G129" s="134"/>
      <c r="H129" s="27">
        <f>CEILING(($G$131*12)/(52*35),0.01)</f>
        <v>0</v>
      </c>
      <c r="I129" s="136"/>
      <c r="J129" s="136"/>
      <c r="K129" s="12">
        <f t="shared" si="0"/>
        <v>0</v>
      </c>
      <c r="L129" s="11">
        <f t="shared" si="1"/>
        <v>0</v>
      </c>
      <c r="M129" s="131"/>
      <c r="N129" s="131"/>
    </row>
    <row r="130" spans="1:14" ht="24.95" customHeight="1" x14ac:dyDescent="0.2">
      <c r="A130" s="131"/>
      <c r="B130" s="131"/>
      <c r="C130" s="131"/>
      <c r="D130" s="131"/>
      <c r="E130" s="132"/>
      <c r="F130" s="133"/>
      <c r="G130" s="134"/>
      <c r="H130" s="27">
        <f>CEILING(($G$132*12)/(52*35),0.01)</f>
        <v>0</v>
      </c>
      <c r="I130" s="136"/>
      <c r="J130" s="136"/>
      <c r="K130" s="12">
        <f t="shared" si="0"/>
        <v>0</v>
      </c>
      <c r="L130" s="11">
        <f t="shared" si="1"/>
        <v>0</v>
      </c>
      <c r="M130" s="131"/>
      <c r="N130" s="131"/>
    </row>
    <row r="131" spans="1:14" ht="24.95" customHeight="1" x14ac:dyDescent="0.2">
      <c r="A131" s="131"/>
      <c r="B131" s="131"/>
      <c r="C131" s="131"/>
      <c r="D131" s="131"/>
      <c r="E131" s="132"/>
      <c r="F131" s="133"/>
      <c r="G131" s="134"/>
      <c r="H131" s="27">
        <f>CEILING(($G$133*12)/(52*35),0.01)</f>
        <v>0</v>
      </c>
      <c r="I131" s="136"/>
      <c r="J131" s="136"/>
      <c r="K131" s="12">
        <f t="shared" si="0"/>
        <v>0</v>
      </c>
      <c r="L131" s="11">
        <f t="shared" si="1"/>
        <v>0</v>
      </c>
      <c r="M131" s="131"/>
      <c r="N131" s="131"/>
    </row>
    <row r="132" spans="1:14" ht="24.95" customHeight="1" x14ac:dyDescent="0.2">
      <c r="A132" s="131"/>
      <c r="B132" s="131"/>
      <c r="C132" s="131"/>
      <c r="D132" s="131"/>
      <c r="E132" s="132"/>
      <c r="F132" s="133"/>
      <c r="G132" s="134"/>
      <c r="H132" s="27">
        <f>CEILING(($G$134*12)/(52*35),0.01)</f>
        <v>0</v>
      </c>
      <c r="I132" s="136"/>
      <c r="J132" s="136"/>
      <c r="K132" s="12">
        <f t="shared" si="0"/>
        <v>0</v>
      </c>
      <c r="L132" s="11">
        <f t="shared" si="1"/>
        <v>0</v>
      </c>
      <c r="M132" s="131"/>
      <c r="N132" s="131"/>
    </row>
    <row r="133" spans="1:14" ht="24.95" customHeight="1" x14ac:dyDescent="0.2">
      <c r="A133" s="131"/>
      <c r="B133" s="131"/>
      <c r="C133" s="131"/>
      <c r="D133" s="131"/>
      <c r="E133" s="132"/>
      <c r="F133" s="133"/>
      <c r="G133" s="134"/>
      <c r="H133" s="27">
        <f>CEILING(($G$135*12)/(52*35),0.01)</f>
        <v>0</v>
      </c>
      <c r="I133" s="136"/>
      <c r="J133" s="136"/>
      <c r="K133" s="12">
        <f t="shared" ref="K133:K139" si="2">J133-I133</f>
        <v>0</v>
      </c>
      <c r="L133" s="11">
        <f t="shared" ref="L133:L139" si="3">IF(F133="Dia útil", IF(K133*24&lt;=1, H133*K133*24*1.25, H133*1.25 + H133*(K133*24-1)*1.375), IF(OR(F133="Dia feriado", F133="Dia de descanso complementar", F133="Dia de descanso semanal obrigatório"), H133*K133*24*1.5, 0))</f>
        <v>0</v>
      </c>
      <c r="M133" s="131"/>
      <c r="N133" s="131"/>
    </row>
    <row r="134" spans="1:14" ht="24.95" customHeight="1" x14ac:dyDescent="0.2">
      <c r="A134" s="131"/>
      <c r="B134" s="131"/>
      <c r="C134" s="131"/>
      <c r="D134" s="131"/>
      <c r="E134" s="132"/>
      <c r="F134" s="133"/>
      <c r="G134" s="134"/>
      <c r="H134" s="27">
        <f>CEILING(($G$136*12)/(52*35),0.01)</f>
        <v>0</v>
      </c>
      <c r="I134" s="136"/>
      <c r="J134" s="136"/>
      <c r="K134" s="12">
        <f t="shared" si="2"/>
        <v>0</v>
      </c>
      <c r="L134" s="11">
        <f t="shared" si="3"/>
        <v>0</v>
      </c>
      <c r="M134" s="131"/>
      <c r="N134" s="131"/>
    </row>
    <row r="135" spans="1:14" ht="24.95" customHeight="1" x14ac:dyDescent="0.2">
      <c r="A135" s="131"/>
      <c r="B135" s="131"/>
      <c r="C135" s="131"/>
      <c r="D135" s="131"/>
      <c r="E135" s="132"/>
      <c r="F135" s="133"/>
      <c r="G135" s="134"/>
      <c r="H135" s="27">
        <f>CEILING(($G$137*12)/(52*35),0.01)</f>
        <v>0</v>
      </c>
      <c r="I135" s="136"/>
      <c r="J135" s="136"/>
      <c r="K135" s="12">
        <f t="shared" si="2"/>
        <v>0</v>
      </c>
      <c r="L135" s="11">
        <f t="shared" si="3"/>
        <v>0</v>
      </c>
      <c r="M135" s="131"/>
      <c r="N135" s="131"/>
    </row>
    <row r="136" spans="1:14" ht="24.95" customHeight="1" x14ac:dyDescent="0.2">
      <c r="A136" s="131"/>
      <c r="B136" s="131"/>
      <c r="C136" s="131"/>
      <c r="D136" s="131"/>
      <c r="E136" s="132"/>
      <c r="F136" s="133"/>
      <c r="G136" s="134"/>
      <c r="H136" s="27">
        <f>CEILING(($G$138*12)/(52*35),0.01)</f>
        <v>0</v>
      </c>
      <c r="I136" s="136"/>
      <c r="J136" s="136"/>
      <c r="K136" s="12">
        <f t="shared" si="2"/>
        <v>0</v>
      </c>
      <c r="L136" s="11">
        <f t="shared" si="3"/>
        <v>0</v>
      </c>
      <c r="M136" s="131"/>
      <c r="N136" s="131"/>
    </row>
    <row r="137" spans="1:14" ht="24.95" customHeight="1" x14ac:dyDescent="0.2">
      <c r="A137" s="131"/>
      <c r="B137" s="131"/>
      <c r="C137" s="131"/>
      <c r="D137" s="131"/>
      <c r="E137" s="132"/>
      <c r="F137" s="133"/>
      <c r="G137" s="134"/>
      <c r="H137" s="27">
        <f>CEILING(($G$139*12)/(52*35),0.01)</f>
        <v>0</v>
      </c>
      <c r="I137" s="136"/>
      <c r="J137" s="136"/>
      <c r="K137" s="12">
        <f t="shared" si="2"/>
        <v>0</v>
      </c>
      <c r="L137" s="11">
        <f t="shared" si="3"/>
        <v>0</v>
      </c>
      <c r="M137" s="131"/>
      <c r="N137" s="131"/>
    </row>
    <row r="138" spans="1:14" ht="24.95" customHeight="1" x14ac:dyDescent="0.2">
      <c r="A138" s="131"/>
      <c r="B138" s="131"/>
      <c r="C138" s="131"/>
      <c r="D138" s="131"/>
      <c r="E138" s="132"/>
      <c r="F138" s="133"/>
      <c r="G138" s="134"/>
      <c r="H138" s="27">
        <f>CEILING(($G$140*12)/(52*35),0.01)</f>
        <v>0</v>
      </c>
      <c r="I138" s="136"/>
      <c r="J138" s="136"/>
      <c r="K138" s="12">
        <f t="shared" si="2"/>
        <v>0</v>
      </c>
      <c r="L138" s="11">
        <f t="shared" si="3"/>
        <v>0</v>
      </c>
      <c r="M138" s="131"/>
      <c r="N138" s="131"/>
    </row>
    <row r="139" spans="1:14" ht="24.95" customHeight="1" x14ac:dyDescent="0.2">
      <c r="A139" s="131"/>
      <c r="B139" s="131"/>
      <c r="C139" s="131"/>
      <c r="D139" s="131"/>
      <c r="E139" s="132"/>
      <c r="F139" s="133"/>
      <c r="G139" s="134"/>
      <c r="H139" s="27">
        <f>CEILING(($G$141*12)/(52*35),0.01)</f>
        <v>0</v>
      </c>
      <c r="I139" s="136"/>
      <c r="J139" s="136"/>
      <c r="K139" s="12">
        <f t="shared" si="2"/>
        <v>0</v>
      </c>
      <c r="L139" s="11">
        <f t="shared" si="3"/>
        <v>0</v>
      </c>
      <c r="M139" s="131"/>
      <c r="N139" s="131"/>
    </row>
    <row r="140" spans="1:14" ht="22.5" customHeight="1" x14ac:dyDescent="0.2">
      <c r="H140" s="25"/>
    </row>
    <row r="141" spans="1:14" ht="15" x14ac:dyDescent="0.2">
      <c r="H141" s="25"/>
    </row>
    <row r="142" spans="1:14" ht="15" x14ac:dyDescent="0.2">
      <c r="H142" s="25"/>
    </row>
    <row r="143" spans="1:14" ht="15" x14ac:dyDescent="0.2">
      <c r="H143" s="25"/>
    </row>
    <row r="144" spans="1:14" ht="15" x14ac:dyDescent="0.2">
      <c r="H144" s="25"/>
    </row>
    <row r="145" spans="8:8" ht="15" x14ac:dyDescent="0.2">
      <c r="H145" s="25"/>
    </row>
    <row r="146" spans="8:8" ht="15" x14ac:dyDescent="0.2">
      <c r="H146" s="25"/>
    </row>
    <row r="147" spans="8:8" ht="15" x14ac:dyDescent="0.2">
      <c r="H147" s="25"/>
    </row>
    <row r="148" spans="8:8" ht="15" x14ac:dyDescent="0.2">
      <c r="H148" s="25"/>
    </row>
    <row r="149" spans="8:8" ht="15" x14ac:dyDescent="0.2">
      <c r="H149" s="25"/>
    </row>
    <row r="150" spans="8:8" ht="15" x14ac:dyDescent="0.2">
      <c r="H150" s="25"/>
    </row>
    <row r="151" spans="8:8" ht="15" x14ac:dyDescent="0.2">
      <c r="H151" s="25"/>
    </row>
  </sheetData>
  <sheetProtection algorithmName="SHA-512" hashValue="nBx1HJ35MwI/yliu+JeUwCw85g0SuTh16GDqrpE2FSjfIEfRVnlG8hd1jf0+G07VRw74XI0GW759BlYiV6lypQ==" saltValue="sXTVWtWT+DnjEuZzyjrYgQ==" spinCount="100000" sheet="1" objects="1" selectLockedCells="1"/>
  <mergeCells count="66">
    <mergeCell ref="M2:N3"/>
    <mergeCell ref="M4:N6"/>
    <mergeCell ref="D3:E4"/>
    <mergeCell ref="J4:L6"/>
    <mergeCell ref="H2:I3"/>
    <mergeCell ref="H4:I6"/>
    <mergeCell ref="D2:E2"/>
    <mergeCell ref="D5:E6"/>
    <mergeCell ref="J2:L3"/>
    <mergeCell ref="F2:G2"/>
    <mergeCell ref="F3:G4"/>
    <mergeCell ref="F5:G6"/>
    <mergeCell ref="A8:N8"/>
    <mergeCell ref="N30:N32"/>
    <mergeCell ref="B11:I11"/>
    <mergeCell ref="K11:L11"/>
    <mergeCell ref="K27:K28"/>
    <mergeCell ref="H27:H28"/>
    <mergeCell ref="G27:G28"/>
    <mergeCell ref="F27:F28"/>
    <mergeCell ref="E27:E28"/>
    <mergeCell ref="A27:A28"/>
    <mergeCell ref="F14:G14"/>
    <mergeCell ref="B12:E12"/>
    <mergeCell ref="A18:A24"/>
    <mergeCell ref="A16:A17"/>
    <mergeCell ref="M13:N14"/>
    <mergeCell ref="M11:N11"/>
    <mergeCell ref="A9:N9"/>
    <mergeCell ref="J12:K12"/>
    <mergeCell ref="J25:K25"/>
    <mergeCell ref="I27:I28"/>
    <mergeCell ref="K13:L14"/>
    <mergeCell ref="K17:L20"/>
    <mergeCell ref="K22:L24"/>
    <mergeCell ref="J27:J28"/>
    <mergeCell ref="B13:I13"/>
    <mergeCell ref="H14:I14"/>
    <mergeCell ref="B14:E15"/>
    <mergeCell ref="F15:G15"/>
    <mergeCell ref="H15:I15"/>
    <mergeCell ref="G12:I12"/>
    <mergeCell ref="A26:N26"/>
    <mergeCell ref="M22:N24"/>
    <mergeCell ref="M18:N18"/>
    <mergeCell ref="M28:N28"/>
    <mergeCell ref="M27:N27"/>
    <mergeCell ref="M20:N20"/>
    <mergeCell ref="M17:N17"/>
    <mergeCell ref="C30:C32"/>
    <mergeCell ref="B27:D28"/>
    <mergeCell ref="D30:D32"/>
    <mergeCell ref="M30:M32"/>
    <mergeCell ref="E30:E32"/>
    <mergeCell ref="H30:H32"/>
    <mergeCell ref="B16:I17"/>
    <mergeCell ref="B18:I24"/>
    <mergeCell ref="M19:N19"/>
    <mergeCell ref="A30:A32"/>
    <mergeCell ref="G30:G32"/>
    <mergeCell ref="L30:L32"/>
    <mergeCell ref="B30:B32"/>
    <mergeCell ref="F30:F32"/>
    <mergeCell ref="K30:K32"/>
    <mergeCell ref="I30:I32"/>
    <mergeCell ref="J30:J32"/>
  </mergeCells>
  <printOptions horizontalCentered="1"/>
  <pageMargins left="0" right="0" top="0.39370078740157483" bottom="0.39370078740157483" header="0.51181102362204722" footer="0.51181102362204722"/>
  <pageSetup paperSize="8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1F77FCD-9A8C-41D8-A3BE-55A62ABD3DBA}">
          <x14:formula1>
            <xm:f>Opções!$A$2:$A$5</xm:f>
          </x14:formula1>
          <xm:sqref>F33:F139</xm:sqref>
        </x14:dataValidation>
        <x14:dataValidation type="list" allowBlank="1" showInputMessage="1" showErrorMessage="1" xr:uid="{0B5EA438-0CB5-4BDA-8EDF-88B358FFDE70}">
          <x14:formula1>
            <xm:f>Opções!$A$8:$A$10</xm:f>
          </x14:formula1>
          <xm:sqref>H14:H15 I14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C0F10-A4DF-483B-B6A3-348477E54A42}">
  <sheetPr codeName="Folha5"/>
  <dimension ref="A1:A10"/>
  <sheetViews>
    <sheetView workbookViewId="0">
      <selection activeCell="A16" sqref="A16"/>
    </sheetView>
  </sheetViews>
  <sheetFormatPr defaultRowHeight="12.75" x14ac:dyDescent="0.2"/>
  <cols>
    <col min="1" max="1" width="30.42578125" customWidth="1"/>
  </cols>
  <sheetData>
    <row r="1" spans="1:1" x14ac:dyDescent="0.2">
      <c r="A1" s="14" t="s">
        <v>1</v>
      </c>
    </row>
    <row r="2" spans="1:1" x14ac:dyDescent="0.2">
      <c r="A2" s="1" t="s">
        <v>8</v>
      </c>
    </row>
    <row r="3" spans="1:1" x14ac:dyDescent="0.2">
      <c r="A3" s="1" t="s">
        <v>7</v>
      </c>
    </row>
    <row r="4" spans="1:1" x14ac:dyDescent="0.2">
      <c r="A4" s="1" t="s">
        <v>5</v>
      </c>
    </row>
    <row r="5" spans="1:1" x14ac:dyDescent="0.2">
      <c r="A5" s="1" t="s">
        <v>6</v>
      </c>
    </row>
    <row r="7" spans="1:1" x14ac:dyDescent="0.2">
      <c r="A7" s="1" t="s">
        <v>36</v>
      </c>
    </row>
    <row r="9" spans="1:1" x14ac:dyDescent="0.2">
      <c r="A9" s="1" t="s">
        <v>37</v>
      </c>
    </row>
    <row r="10" spans="1:1" x14ac:dyDescent="0.2">
      <c r="A10" s="1" t="s">
        <v>38</v>
      </c>
    </row>
  </sheetData>
  <sheetProtection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Total Trabalho Suplementar</vt:lpstr>
      <vt:lpstr>Opções</vt:lpstr>
      <vt:lpstr>'Total Trabalho Suplementar'!Títulos_de_Impressão</vt:lpstr>
    </vt:vector>
  </TitlesOfParts>
  <Company>D.G.R.N.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D.G.R.N.</dc:creator>
  <cp:lastModifiedBy>Olá</cp:lastModifiedBy>
  <cp:lastPrinted>2024-10-03T09:13:16Z</cp:lastPrinted>
  <dcterms:created xsi:type="dcterms:W3CDTF">2000-05-11T14:55:31Z</dcterms:created>
  <dcterms:modified xsi:type="dcterms:W3CDTF">2024-10-13T20:30:55Z</dcterms:modified>
</cp:coreProperties>
</file>